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/>
  <mc:AlternateContent xmlns:mc="http://schemas.openxmlformats.org/markup-compatibility/2006">
    <mc:Choice Requires="x15">
      <x15ac:absPath xmlns:x15ac="http://schemas.microsoft.com/office/spreadsheetml/2010/11/ac" url="C:\Users\tona_\Desktop\SEMESTRE FEB-JUL 2023\EVIDENCIAS FEB-JUL 2023\GCP\"/>
    </mc:Choice>
  </mc:AlternateContent>
  <xr:revisionPtr revIDLastSave="0" documentId="8_{5DA5E99B-B484-44A9-B579-5C6E3DD1B0BF}" xr6:coauthVersionLast="47" xr6:coauthVersionMax="47" xr10:uidLastSave="{00000000-0000-0000-0000-000000000000}"/>
  <bookViews>
    <workbookView xWindow="-108" yWindow="-108" windowWidth="23256" windowHeight="12456" activeTab="4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8" i="25" l="1"/>
  <c r="M28" i="25"/>
  <c r="K28" i="25"/>
  <c r="G28" i="25"/>
  <c r="F2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I21" i="24"/>
  <c r="J21" i="24" s="1"/>
  <c r="I20" i="24"/>
  <c r="J20" i="24" s="1"/>
  <c r="I19" i="24"/>
  <c r="J19" i="24" s="1"/>
  <c r="I18" i="24"/>
  <c r="J18" i="24" s="1"/>
  <c r="I17" i="24"/>
  <c r="J17" i="24" s="1"/>
  <c r="I16" i="24"/>
  <c r="J16" i="24" s="1"/>
  <c r="I15" i="24"/>
  <c r="J15" i="24" s="1"/>
  <c r="D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A15" i="22"/>
  <c r="C15" i="22"/>
  <c r="D15" i="22"/>
  <c r="E15" i="22"/>
  <c r="A16" i="22"/>
  <c r="C16" i="22"/>
  <c r="D16" i="22"/>
  <c r="E16" i="22"/>
  <c r="I16" i="22" s="1"/>
  <c r="A17" i="22"/>
  <c r="C17" i="22"/>
  <c r="D17" i="22"/>
  <c r="E17" i="22"/>
  <c r="C14" i="22"/>
  <c r="D14" i="22"/>
  <c r="E14" i="22"/>
  <c r="I14" i="22" s="1"/>
  <c r="A14" i="22"/>
  <c r="B10" i="22"/>
  <c r="B37" i="22" s="1"/>
  <c r="L8" i="22"/>
  <c r="H8" i="22"/>
  <c r="E8" i="22"/>
  <c r="N28" i="22"/>
  <c r="M28" i="22"/>
  <c r="K28" i="22"/>
  <c r="G28" i="22"/>
  <c r="F28" i="22"/>
  <c r="N28" i="10"/>
  <c r="M28" i="10"/>
  <c r="K28" i="10"/>
  <c r="G28" i="10"/>
  <c r="F28" i="10"/>
  <c r="E28" i="10"/>
  <c r="I17" i="22" l="1"/>
  <c r="I15" i="22"/>
  <c r="L14" i="25"/>
  <c r="L15" i="25"/>
  <c r="L16" i="25"/>
  <c r="L17" i="25"/>
  <c r="H14" i="25"/>
  <c r="H15" i="25"/>
  <c r="H16" i="25"/>
  <c r="H17" i="25"/>
  <c r="E28" i="25"/>
  <c r="L14" i="24"/>
  <c r="L15" i="24"/>
  <c r="L16" i="24"/>
  <c r="L17" i="24"/>
  <c r="L18" i="24"/>
  <c r="L19" i="24"/>
  <c r="L20" i="24"/>
  <c r="L21" i="24"/>
  <c r="H14" i="24"/>
  <c r="H15" i="24"/>
  <c r="H16" i="24"/>
  <c r="H17" i="24"/>
  <c r="H18" i="24"/>
  <c r="H19" i="24"/>
  <c r="H20" i="24"/>
  <c r="H21" i="24"/>
  <c r="E28" i="24"/>
  <c r="L14" i="23"/>
  <c r="L15" i="23"/>
  <c r="L16" i="23"/>
  <c r="L17" i="23"/>
  <c r="H14" i="23"/>
  <c r="H15" i="23"/>
  <c r="H16" i="23"/>
  <c r="H17" i="23"/>
  <c r="E28" i="23"/>
  <c r="E28" i="22"/>
  <c r="I28" i="10"/>
  <c r="J28" i="10" s="1"/>
  <c r="H28" i="10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<sst xmlns="http://schemas.openxmlformats.org/spreadsheetml/2006/main" count="210" uniqueCount="51">
  <si>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</si>
  <si>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</si>
  <si>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</si>
  <si>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</si>
  <si>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</si>
  <si>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</si>
  <si>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</si>
  <si>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</si>
  <si>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</si>
  <si>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</si>
  <si>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</si>
  <si>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</si>
  <si>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</si>
  <si>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</si>
  <si>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</si>
  <si>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</si>
  <si>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</si>
  <si>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</si>
  <si>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</si>
  <si>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</si>
  <si>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</si>
  <si>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</si>
  <si>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</si>
  <si>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</si>
  <si>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</si>
  <si>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</si>
  <si>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</si>
  <si>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</si>
  <si>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</si>
  <si>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</si>
  <si>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</si>
  <si>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DEPARTAMENTO CIENCIAS BÁSICAS</t>
  </si>
  <si>
    <t>DEPARTAMENTO DE CIENCIAS BÁSICAS</t>
  </si>
  <si>
    <t xml:space="preserve"> </t>
  </si>
  <si>
    <t>D.E. TONATIUH SOSME SANCHEZ</t>
  </si>
  <si>
    <t>ISIC</t>
  </si>
  <si>
    <t>ALGEBRA LINEAL</t>
  </si>
  <si>
    <t>ING.GREGORIO CRUZ PASCUAL</t>
  </si>
  <si>
    <t>ING. GREGORIO CRUZ PASCUAL</t>
  </si>
  <si>
    <t>FISICA</t>
  </si>
  <si>
    <t>DESARROLLO SUSTENTABLE</t>
  </si>
  <si>
    <t>401-A</t>
  </si>
  <si>
    <t>501-A</t>
  </si>
  <si>
    <t>204-B</t>
  </si>
  <si>
    <t>204-C</t>
  </si>
  <si>
    <t>IIND</t>
  </si>
  <si>
    <t>FEBRERO JULIO 2023</t>
  </si>
  <si>
    <t>2°</t>
  </si>
  <si>
    <t>III</t>
  </si>
  <si>
    <t>T</t>
  </si>
  <si>
    <t>MC. TONATIUH SOSME SANCHEZ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</si>
</sst>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7"/>
  <sheetViews>
    <sheetView topLeftCell="A4" zoomScale="85" zoomScaleNormal="85" zoomScaleSheetLayoutView="100" workbookViewId="0">
      <selection activeCell="B8" sqref="B8:C8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11.664062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 t="s">
        <v>32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5">
      <c r="A8" s="4" t="s">
        <v>3</v>
      </c>
      <c r="B8" s="33" t="s">
        <v>4</v>
      </c>
      <c r="C8" s="33"/>
      <c r="D8" s="14" t="s">
        <v>5</v>
      </c>
      <c r="E8" s="5">
        <v>4</v>
      </c>
      <c r="G8" s="4" t="s">
        <v>6</v>
      </c>
      <c r="H8" s="5">
        <v>3</v>
      </c>
      <c r="I8" s="32" t="s">
        <v>7</v>
      </c>
      <c r="J8" s="32"/>
      <c r="K8" s="32"/>
      <c r="L8" s="33" t="s">
        <v>46</v>
      </c>
      <c r="M8" s="33"/>
      <c r="N8" s="33"/>
    </row>
    <row r="10" spans="1:14" x14ac:dyDescent="0.25">
      <c r="A10" s="4" t="s">
        <v>8</v>
      </c>
      <c r="B10" s="33" t="s">
        <v>38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D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6.4" x14ac:dyDescent="0.25">
      <c r="A14" s="8" t="s">
        <v>39</v>
      </c>
      <c r="B14" s="9" t="s">
        <v>21</v>
      </c>
      <c r="C14" s="9" t="s">
        <v>41</v>
      </c>
      <c r="D14" s="9" t="s">
        <v>45</v>
      </c>
      <c r="E14" s="9">
        <v>24</v>
      </c>
      <c r="F14" s="9">
        <v>24</v>
      </c>
      <c r="G14" s="9">
        <v>0</v>
      </c>
      <c r="H14" s="10"/>
      <c r="I14" s="9"/>
      <c r="J14" s="10"/>
      <c r="K14" s="9"/>
      <c r="L14" s="10"/>
      <c r="M14" s="9">
        <v>89</v>
      </c>
      <c r="N14" s="15">
        <v>1</v>
      </c>
    </row>
    <row r="15" spans="1:14" s="11" customFormat="1" ht="26.4" x14ac:dyDescent="0.25">
      <c r="A15" s="8" t="s">
        <v>40</v>
      </c>
      <c r="B15" s="9" t="s">
        <v>21</v>
      </c>
      <c r="C15" s="9" t="s">
        <v>42</v>
      </c>
      <c r="D15" s="9" t="s">
        <v>45</v>
      </c>
      <c r="E15" s="9">
        <v>4</v>
      </c>
      <c r="F15" s="9">
        <v>4</v>
      </c>
      <c r="G15" s="9">
        <v>0</v>
      </c>
      <c r="H15" s="10"/>
      <c r="I15" s="9"/>
      <c r="J15" s="10"/>
      <c r="K15" s="9"/>
      <c r="L15" s="10"/>
      <c r="M15" s="9">
        <v>86</v>
      </c>
      <c r="N15" s="15">
        <v>1</v>
      </c>
    </row>
    <row r="16" spans="1:14" s="11" customFormat="1" ht="26.4" x14ac:dyDescent="0.25">
      <c r="A16" s="8" t="s">
        <v>36</v>
      </c>
      <c r="B16" s="9" t="s">
        <v>21</v>
      </c>
      <c r="C16" s="9" t="s">
        <v>43</v>
      </c>
      <c r="D16" s="9" t="s">
        <v>35</v>
      </c>
      <c r="E16" s="9">
        <v>19</v>
      </c>
      <c r="F16" s="9">
        <v>16</v>
      </c>
      <c r="G16" s="9">
        <v>3</v>
      </c>
      <c r="H16" s="10"/>
      <c r="I16" s="9"/>
      <c r="J16" s="10"/>
      <c r="K16" s="9"/>
      <c r="L16" s="10"/>
      <c r="M16" s="9">
        <v>67</v>
      </c>
      <c r="N16" s="15">
        <v>0.8</v>
      </c>
    </row>
    <row r="17" spans="1:18" s="11" customFormat="1" ht="26.4" x14ac:dyDescent="0.25">
      <c r="A17" s="8" t="s">
        <v>36</v>
      </c>
      <c r="B17" s="9" t="s">
        <v>21</v>
      </c>
      <c r="C17" s="9" t="s">
        <v>44</v>
      </c>
      <c r="D17" s="9" t="s">
        <v>35</v>
      </c>
      <c r="E17" s="9">
        <v>17</v>
      </c>
      <c r="F17" s="9">
        <v>10</v>
      </c>
      <c r="G17" s="9">
        <v>7</v>
      </c>
      <c r="H17" s="10"/>
      <c r="I17" s="9"/>
      <c r="J17" s="10"/>
      <c r="K17" s="9"/>
      <c r="L17" s="10"/>
      <c r="M17" s="9">
        <v>46</v>
      </c>
      <c r="N17" s="15">
        <v>0.79</v>
      </c>
    </row>
    <row r="18" spans="1:18" s="11" customFormat="1" x14ac:dyDescent="0.25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8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8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8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  <c r="R21" s="11" t="s">
        <v>33</v>
      </c>
    </row>
    <row r="22" spans="1:18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8" s="11" customFormat="1" x14ac:dyDescent="0.2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8" s="11" customForma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8" s="11" customFormat="1" x14ac:dyDescent="0.2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8" s="11" customFormat="1" x14ac:dyDescent="0.25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8" s="11" customFormat="1" ht="16.5" customHeight="1" x14ac:dyDescent="0.25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8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64</v>
      </c>
      <c r="F28" s="17">
        <f>SUM(F14:F27)</f>
        <v>54</v>
      </c>
      <c r="G28" s="17">
        <f>SUM(G14:G27)</f>
        <v>10</v>
      </c>
      <c r="H28" s="18">
        <f>SUM(F28:G28)/E28</f>
        <v>1</v>
      </c>
      <c r="I28" s="17">
        <f t="shared" ref="I28" si="0">(E28-SUM(F28:G28))-K28</f>
        <v>0</v>
      </c>
      <c r="J28" s="18">
        <f t="shared" ref="J28" si="1">I28/E28</f>
        <v>0</v>
      </c>
      <c r="K28" s="17">
        <f>SUM(K14:K27)</f>
        <v>0</v>
      </c>
      <c r="L28" s="18">
        <f t="shared" ref="L28" si="2">K28/E28</f>
        <v>0</v>
      </c>
      <c r="M28" s="17">
        <f>AVERAGE(M14:M27)</f>
        <v>72</v>
      </c>
      <c r="N28" s="19">
        <f>AVERAGE(N14:N27)</f>
        <v>0.89749999999999996</v>
      </c>
    </row>
    <row r="30" spans="1:18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8" x14ac:dyDescent="0.25">
      <c r="A32" s="12"/>
    </row>
    <row r="33" spans="1:10" x14ac:dyDescent="0.25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">
        <v>37</v>
      </c>
      <c r="C37" s="39"/>
      <c r="D37" s="39"/>
      <c r="E37" s="13"/>
      <c r="F37" s="13"/>
      <c r="G37" s="39" t="s">
        <v>34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10" zoomScale="85" zoomScaleNormal="85" zoomScaleSheetLayoutView="100" workbookViewId="0">
      <selection activeCell="K21" sqref="K21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3" t="s">
        <v>47</v>
      </c>
      <c r="C8" s="33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2" t="s">
        <v>7</v>
      </c>
      <c r="J8" s="32"/>
      <c r="K8" s="32"/>
      <c r="L8" s="33" t="str">
        <f>'1'!L8</f>
        <v>FEBRERO JULIO 2023</v>
      </c>
      <c r="M8" s="33"/>
      <c r="N8" s="33"/>
    </row>
    <row r="10" spans="1:14" x14ac:dyDescent="0.25">
      <c r="A10" s="4" t="s">
        <v>8</v>
      </c>
      <c r="B10" s="33" t="str">
        <f>'1'!B10</f>
        <v>ING. GREGORIO CRUZ PASCUAL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6.4" x14ac:dyDescent="0.25">
      <c r="A14" s="9" t="str">
        <f>'1'!A14</f>
        <v>FISICA</v>
      </c>
      <c r="B14" s="9"/>
      <c r="C14" s="9" t="str">
        <f>'1'!C14</f>
        <v>401-A</v>
      </c>
      <c r="D14" s="9" t="str">
        <f>'1'!D14</f>
        <v>IIND</v>
      </c>
      <c r="E14" s="9">
        <f>'1'!E14</f>
        <v>24</v>
      </c>
      <c r="F14" s="9">
        <v>24</v>
      </c>
      <c r="G14" s="9"/>
      <c r="H14" s="10"/>
      <c r="I14" s="9">
        <f t="shared" ref="I14:I28" si="0">(E14-SUM(F14:G14))-K14</f>
        <v>0</v>
      </c>
      <c r="J14" s="10"/>
      <c r="K14" s="9"/>
      <c r="L14" s="10"/>
      <c r="M14" s="9">
        <v>86</v>
      </c>
      <c r="N14" s="15">
        <v>1</v>
      </c>
    </row>
    <row r="15" spans="1:14" s="11" customFormat="1" ht="26.4" x14ac:dyDescent="0.25">
      <c r="A15" s="9" t="str">
        <f>'1'!A15</f>
        <v>DESARROLLO SUSTENTABLE</v>
      </c>
      <c r="B15" s="9"/>
      <c r="C15" s="9" t="str">
        <f>'1'!C15</f>
        <v>501-A</v>
      </c>
      <c r="D15" s="9" t="str">
        <f>'1'!D15</f>
        <v>IIND</v>
      </c>
      <c r="E15" s="9">
        <f>'1'!E15</f>
        <v>4</v>
      </c>
      <c r="F15" s="9">
        <v>4</v>
      </c>
      <c r="G15" s="9"/>
      <c r="H15" s="10"/>
      <c r="I15" s="9">
        <f t="shared" si="0"/>
        <v>0</v>
      </c>
      <c r="J15" s="10"/>
      <c r="K15" s="9"/>
      <c r="L15" s="10"/>
      <c r="M15" s="9">
        <v>91</v>
      </c>
      <c r="N15" s="15">
        <v>1</v>
      </c>
    </row>
    <row r="16" spans="1:14" s="11" customFormat="1" ht="26.4" x14ac:dyDescent="0.25">
      <c r="A16" s="9" t="str">
        <f>'1'!A16</f>
        <v>ALGEBRA LINEAL</v>
      </c>
      <c r="B16" s="9"/>
      <c r="C16" s="9" t="str">
        <f>'1'!C16</f>
        <v>204-B</v>
      </c>
      <c r="D16" s="9" t="str">
        <f>'1'!D16</f>
        <v>ISIC</v>
      </c>
      <c r="E16" s="9">
        <f>'1'!E16</f>
        <v>19</v>
      </c>
      <c r="F16" s="9">
        <v>15</v>
      </c>
      <c r="G16" s="9"/>
      <c r="H16" s="10"/>
      <c r="I16" s="9">
        <f t="shared" si="0"/>
        <v>4</v>
      </c>
      <c r="J16" s="10"/>
      <c r="K16" s="9"/>
      <c r="L16" s="10"/>
      <c r="M16" s="9">
        <v>63</v>
      </c>
      <c r="N16" s="15">
        <v>0.79</v>
      </c>
    </row>
    <row r="17" spans="1:14" s="11" customFormat="1" ht="26.4" x14ac:dyDescent="0.25">
      <c r="A17" s="9" t="str">
        <f>'1'!A17</f>
        <v>ALGEBRA LINEAL</v>
      </c>
      <c r="B17" s="9"/>
      <c r="C17" s="9" t="str">
        <f>'1'!C17</f>
        <v>204-C</v>
      </c>
      <c r="D17" s="9" t="str">
        <f>'1'!D17</f>
        <v>ISIC</v>
      </c>
      <c r="E17" s="9">
        <f>'1'!E17</f>
        <v>17</v>
      </c>
      <c r="F17" s="9">
        <v>9</v>
      </c>
      <c r="G17" s="9"/>
      <c r="H17" s="10"/>
      <c r="I17" s="9">
        <f t="shared" si="0"/>
        <v>8</v>
      </c>
      <c r="J17" s="10"/>
      <c r="K17" s="9"/>
      <c r="L17" s="10"/>
      <c r="M17" s="9">
        <v>42</v>
      </c>
      <c r="N17" s="15">
        <v>0.53</v>
      </c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64</v>
      </c>
      <c r="F28" s="17">
        <f>SUM(F14:F27)</f>
        <v>52</v>
      </c>
      <c r="G28" s="17">
        <f>SUM(G14:G27)</f>
        <v>0</v>
      </c>
      <c r="H28" s="18">
        <f>SUM(F28:G28)/E28</f>
        <v>0.8125</v>
      </c>
      <c r="I28" s="17">
        <f t="shared" si="0"/>
        <v>12</v>
      </c>
      <c r="J28" s="18">
        <f t="shared" ref="J28" si="1">I28/E28</f>
        <v>0.1875</v>
      </c>
      <c r="K28" s="17">
        <f>SUM(K14:K27)</f>
        <v>0</v>
      </c>
      <c r="L28" s="18">
        <f t="shared" ref="L28" si="2">K28/E28</f>
        <v>0</v>
      </c>
      <c r="M28" s="17">
        <f>AVERAGE(M14:M27)</f>
        <v>70.5</v>
      </c>
      <c r="N28" s="19">
        <f>AVERAGE(N14:N27)</f>
        <v>0.83000000000000007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x14ac:dyDescent="0.25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ING. GREGORIO CRUZ PASCUAL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opLeftCell="A7" zoomScale="85" zoomScaleNormal="85" zoomScaleSheetLayoutView="100" workbookViewId="0">
      <selection activeCell="B17" sqref="B17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3">
        <v>3</v>
      </c>
      <c r="C8" s="33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2" t="s">
        <v>7</v>
      </c>
      <c r="J8" s="32"/>
      <c r="K8" s="32"/>
      <c r="L8" s="33" t="str">
        <f>'1'!L8</f>
        <v>FEBRERO JULIO 2023</v>
      </c>
      <c r="M8" s="33"/>
      <c r="N8" s="33"/>
    </row>
    <row r="10" spans="1:14" x14ac:dyDescent="0.25">
      <c r="A10" s="4" t="s">
        <v>8</v>
      </c>
      <c r="B10" s="33" t="str">
        <f>'1'!B10</f>
        <v>ING. GREGORIO CRUZ PASCUAL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6.4" x14ac:dyDescent="0.25">
      <c r="A14" s="9" t="str">
        <f>'1'!A14</f>
        <v>FISICA</v>
      </c>
      <c r="B14" s="9" t="s">
        <v>48</v>
      </c>
      <c r="C14" s="9" t="str">
        <f>'1'!C14</f>
        <v>401-A</v>
      </c>
      <c r="D14" s="9" t="str">
        <f>'1'!D14</f>
        <v>IIND</v>
      </c>
      <c r="E14" s="9">
        <f>'1'!E14</f>
        <v>24</v>
      </c>
      <c r="F14" s="9">
        <v>24</v>
      </c>
      <c r="G14" s="9"/>
      <c r="H14" s="10">
        <f t="shared" ref="H14:H17" si="0">F14/E14</f>
        <v>1</v>
      </c>
      <c r="I14" s="9">
        <f t="shared" ref="I14:I28" si="1">(E14-SUM(F14:G14))-K14</f>
        <v>0</v>
      </c>
      <c r="J14" s="10">
        <f t="shared" ref="J14:J28" si="2">I14/E14</f>
        <v>0</v>
      </c>
      <c r="K14" s="9"/>
      <c r="L14" s="10">
        <f t="shared" ref="L14:L28" si="3">K14/E14</f>
        <v>0</v>
      </c>
      <c r="M14" s="9">
        <v>85</v>
      </c>
      <c r="N14" s="15">
        <v>1</v>
      </c>
    </row>
    <row r="15" spans="1:14" s="11" customFormat="1" ht="26.4" x14ac:dyDescent="0.25">
      <c r="A15" s="9" t="str">
        <f>'1'!A15</f>
        <v>DESARROLLO SUSTENTABLE</v>
      </c>
      <c r="B15" s="9" t="s">
        <v>48</v>
      </c>
      <c r="C15" s="9" t="str">
        <f>'1'!C15</f>
        <v>501-A</v>
      </c>
      <c r="D15" s="9" t="str">
        <f>'1'!D15</f>
        <v>IIND</v>
      </c>
      <c r="E15" s="9">
        <f>'1'!E15</f>
        <v>4</v>
      </c>
      <c r="F15" s="9">
        <v>4</v>
      </c>
      <c r="G15" s="9"/>
      <c r="H15" s="10">
        <f t="shared" si="0"/>
        <v>1</v>
      </c>
      <c r="I15" s="9">
        <f t="shared" si="1"/>
        <v>0</v>
      </c>
      <c r="J15" s="10">
        <f t="shared" si="2"/>
        <v>0</v>
      </c>
      <c r="K15" s="9"/>
      <c r="L15" s="10">
        <f t="shared" si="3"/>
        <v>0</v>
      </c>
      <c r="M15" s="9">
        <v>90</v>
      </c>
      <c r="N15" s="15">
        <v>1</v>
      </c>
    </row>
    <row r="16" spans="1:14" s="11" customFormat="1" ht="26.4" x14ac:dyDescent="0.25">
      <c r="A16" s="9" t="str">
        <f>'1'!A16</f>
        <v>ALGEBRA LINEAL</v>
      </c>
      <c r="B16" s="9" t="s">
        <v>48</v>
      </c>
      <c r="C16" s="9" t="str">
        <f>'1'!C16</f>
        <v>204-B</v>
      </c>
      <c r="D16" s="9" t="str">
        <f>'1'!D16</f>
        <v>ISIC</v>
      </c>
      <c r="E16" s="9">
        <f>'1'!E16</f>
        <v>19</v>
      </c>
      <c r="F16" s="9">
        <v>11</v>
      </c>
      <c r="G16" s="9"/>
      <c r="H16" s="10">
        <f t="shared" si="0"/>
        <v>0.57894736842105265</v>
      </c>
      <c r="I16" s="9">
        <f t="shared" si="1"/>
        <v>8</v>
      </c>
      <c r="J16" s="10">
        <f t="shared" si="2"/>
        <v>0.42105263157894735</v>
      </c>
      <c r="K16" s="9"/>
      <c r="L16" s="10">
        <f t="shared" si="3"/>
        <v>0</v>
      </c>
      <c r="M16" s="9">
        <v>29</v>
      </c>
      <c r="N16" s="15">
        <v>0.35</v>
      </c>
    </row>
    <row r="17" spans="1:14" s="11" customFormat="1" ht="26.4" x14ac:dyDescent="0.25">
      <c r="A17" s="9" t="str">
        <f>'1'!A17</f>
        <v>ALGEBRA LINEAL</v>
      </c>
      <c r="B17" s="9" t="s">
        <v>48</v>
      </c>
      <c r="C17" s="9" t="str">
        <f>'1'!C17</f>
        <v>204-C</v>
      </c>
      <c r="D17" s="9" t="str">
        <f>'1'!D17</f>
        <v>ISIC</v>
      </c>
      <c r="E17" s="9">
        <f>'1'!E17</f>
        <v>17</v>
      </c>
      <c r="F17" s="9">
        <v>6</v>
      </c>
      <c r="G17" s="9"/>
      <c r="H17" s="10">
        <f t="shared" si="0"/>
        <v>0.35294117647058826</v>
      </c>
      <c r="I17" s="9">
        <f t="shared" si="1"/>
        <v>11</v>
      </c>
      <c r="J17" s="10">
        <f t="shared" si="2"/>
        <v>0.6470588235294118</v>
      </c>
      <c r="K17" s="9"/>
      <c r="L17" s="10">
        <f t="shared" si="3"/>
        <v>0</v>
      </c>
      <c r="M17" s="9">
        <v>47</v>
      </c>
      <c r="N17" s="15">
        <v>0.57999999999999996</v>
      </c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64</v>
      </c>
      <c r="F28" s="17">
        <f>SUM(F14:F27)</f>
        <v>45</v>
      </c>
      <c r="G28" s="17">
        <f>SUM(G14:G27)</f>
        <v>0</v>
      </c>
      <c r="H28" s="18">
        <f>SUM(F28:G28)/E28</f>
        <v>0.703125</v>
      </c>
      <c r="I28" s="17">
        <f t="shared" si="1"/>
        <v>19</v>
      </c>
      <c r="J28" s="18">
        <f t="shared" si="2"/>
        <v>0.296875</v>
      </c>
      <c r="K28" s="17">
        <f>SUM(K14:K27)</f>
        <v>0</v>
      </c>
      <c r="L28" s="18">
        <f t="shared" si="3"/>
        <v>0</v>
      </c>
      <c r="M28" s="17">
        <f>AVERAGE(M14:M27)</f>
        <v>62.75</v>
      </c>
      <c r="N28" s="19">
        <f>AVERAGE(N14:N27)</f>
        <v>0.73250000000000004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x14ac:dyDescent="0.25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ING. GREGORIO CRUZ PASCUAL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4" zoomScale="85" zoomScaleNormal="85" zoomScaleSheetLayoutView="100" workbookViewId="0">
      <selection activeCell="R18" sqref="R18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3">
        <v>4</v>
      </c>
      <c r="C8" s="33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2" t="s">
        <v>7</v>
      </c>
      <c r="J8" s="32"/>
      <c r="K8" s="32"/>
      <c r="L8" s="33" t="str">
        <f>'1'!L8</f>
        <v>FEBRERO JULIO 2023</v>
      </c>
      <c r="M8" s="33"/>
      <c r="N8" s="33"/>
    </row>
    <row r="10" spans="1:14" x14ac:dyDescent="0.25">
      <c r="A10" s="4" t="s">
        <v>8</v>
      </c>
      <c r="B10" s="33" t="str">
        <f>'1'!B10</f>
        <v>ING. GREGORIO CRUZ PASCUAL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6.4" x14ac:dyDescent="0.25">
      <c r="A14" s="9" t="str">
        <f>'1'!A14</f>
        <v>FISICA</v>
      </c>
      <c r="B14" s="9">
        <v>4</v>
      </c>
      <c r="C14" s="9" t="str">
        <f>'1'!C14</f>
        <v>401-A</v>
      </c>
      <c r="D14" s="9" t="str">
        <f>'1'!D14</f>
        <v>IIND</v>
      </c>
      <c r="E14" s="9">
        <f>'1'!E14</f>
        <v>24</v>
      </c>
      <c r="F14" s="9">
        <v>24</v>
      </c>
      <c r="G14" s="9"/>
      <c r="H14" s="10">
        <f t="shared" ref="H14:H21" si="0">F14/E14</f>
        <v>1</v>
      </c>
      <c r="I14" s="9">
        <f t="shared" ref="I14:I28" si="1">(E14-SUM(F14:G14))-K14</f>
        <v>0</v>
      </c>
      <c r="J14" s="10">
        <f t="shared" ref="J14:J28" si="2">I14/E14</f>
        <v>0</v>
      </c>
      <c r="K14" s="9"/>
      <c r="L14" s="10">
        <f t="shared" ref="L14:L28" si="3">K14/E14</f>
        <v>0</v>
      </c>
      <c r="M14" s="9">
        <v>85</v>
      </c>
      <c r="N14" s="15">
        <v>1</v>
      </c>
    </row>
    <row r="15" spans="1:14" s="11" customFormat="1" ht="26.4" x14ac:dyDescent="0.25">
      <c r="A15" s="9" t="s">
        <v>39</v>
      </c>
      <c r="B15" s="9">
        <v>5</v>
      </c>
      <c r="C15" s="9" t="s">
        <v>41</v>
      </c>
      <c r="D15" s="9" t="str">
        <f>'1'!D15</f>
        <v>IIND</v>
      </c>
      <c r="E15" s="9">
        <v>24</v>
      </c>
      <c r="F15" s="9">
        <v>24</v>
      </c>
      <c r="G15" s="9"/>
      <c r="H15" s="10">
        <f t="shared" si="0"/>
        <v>1</v>
      </c>
      <c r="I15" s="9">
        <f t="shared" si="1"/>
        <v>0</v>
      </c>
      <c r="J15" s="10">
        <f t="shared" si="2"/>
        <v>0</v>
      </c>
      <c r="K15" s="9"/>
      <c r="L15" s="10">
        <f t="shared" si="3"/>
        <v>0</v>
      </c>
      <c r="M15" s="9">
        <v>85</v>
      </c>
      <c r="N15" s="15">
        <v>1</v>
      </c>
    </row>
    <row r="16" spans="1:14" s="11" customFormat="1" ht="26.4" x14ac:dyDescent="0.25">
      <c r="A16" s="9" t="s">
        <v>40</v>
      </c>
      <c r="B16" s="9">
        <v>4</v>
      </c>
      <c r="C16" s="9" t="s">
        <v>42</v>
      </c>
      <c r="D16" s="9" t="s">
        <v>45</v>
      </c>
      <c r="E16" s="9">
        <v>4</v>
      </c>
      <c r="F16" s="9">
        <v>4</v>
      </c>
      <c r="G16" s="9"/>
      <c r="H16" s="10">
        <f t="shared" si="0"/>
        <v>1</v>
      </c>
      <c r="I16" s="9">
        <f t="shared" si="1"/>
        <v>0</v>
      </c>
      <c r="J16" s="10">
        <f t="shared" si="2"/>
        <v>0</v>
      </c>
      <c r="K16" s="9"/>
      <c r="L16" s="10">
        <f t="shared" si="3"/>
        <v>0</v>
      </c>
      <c r="M16" s="9">
        <v>95</v>
      </c>
      <c r="N16" s="15">
        <v>1</v>
      </c>
    </row>
    <row r="17" spans="1:14" s="11" customFormat="1" ht="26.4" x14ac:dyDescent="0.25">
      <c r="A17" s="9" t="s">
        <v>40</v>
      </c>
      <c r="B17" s="9">
        <v>5</v>
      </c>
      <c r="C17" s="9" t="s">
        <v>42</v>
      </c>
      <c r="D17" s="9" t="s">
        <v>45</v>
      </c>
      <c r="E17" s="9">
        <v>4</v>
      </c>
      <c r="F17" s="9">
        <v>4</v>
      </c>
      <c r="G17" s="9"/>
      <c r="H17" s="10">
        <f t="shared" si="0"/>
        <v>1</v>
      </c>
      <c r="I17" s="9">
        <f t="shared" si="1"/>
        <v>0</v>
      </c>
      <c r="J17" s="10">
        <f t="shared" si="2"/>
        <v>0</v>
      </c>
      <c r="K17" s="9"/>
      <c r="L17" s="10">
        <f t="shared" si="3"/>
        <v>0</v>
      </c>
      <c r="M17" s="9">
        <v>95</v>
      </c>
      <c r="N17" s="15">
        <v>1</v>
      </c>
    </row>
    <row r="18" spans="1:14" s="11" customFormat="1" ht="26.4" x14ac:dyDescent="0.25">
      <c r="A18" s="9" t="s">
        <v>36</v>
      </c>
      <c r="B18" s="9">
        <v>4</v>
      </c>
      <c r="C18" s="9" t="s">
        <v>43</v>
      </c>
      <c r="D18" s="9" t="s">
        <v>35</v>
      </c>
      <c r="E18" s="9">
        <v>19</v>
      </c>
      <c r="F18" s="9">
        <v>14</v>
      </c>
      <c r="G18" s="9"/>
      <c r="H18" s="10">
        <f t="shared" si="0"/>
        <v>0.73684210526315785</v>
      </c>
      <c r="I18" s="9">
        <f t="shared" si="1"/>
        <v>5</v>
      </c>
      <c r="J18" s="10">
        <f t="shared" si="2"/>
        <v>0.26315789473684209</v>
      </c>
      <c r="K18" s="9"/>
      <c r="L18" s="10">
        <f t="shared" si="3"/>
        <v>0</v>
      </c>
      <c r="M18" s="9">
        <v>60</v>
      </c>
      <c r="N18" s="15">
        <v>0.74</v>
      </c>
    </row>
    <row r="19" spans="1:14" s="11" customFormat="1" ht="26.4" x14ac:dyDescent="0.25">
      <c r="A19" s="9" t="s">
        <v>36</v>
      </c>
      <c r="B19" s="9">
        <v>5</v>
      </c>
      <c r="C19" s="9" t="s">
        <v>43</v>
      </c>
      <c r="D19" s="9" t="s">
        <v>35</v>
      </c>
      <c r="E19" s="9">
        <v>19</v>
      </c>
      <c r="F19" s="9">
        <v>14</v>
      </c>
      <c r="G19" s="9"/>
      <c r="H19" s="10">
        <f t="shared" si="0"/>
        <v>0.73684210526315785</v>
      </c>
      <c r="I19" s="9">
        <f t="shared" si="1"/>
        <v>5</v>
      </c>
      <c r="J19" s="10">
        <f t="shared" si="2"/>
        <v>0.26315789473684209</v>
      </c>
      <c r="K19" s="9"/>
      <c r="L19" s="10">
        <f t="shared" si="3"/>
        <v>0</v>
      </c>
      <c r="M19" s="9">
        <v>61</v>
      </c>
      <c r="N19" s="15">
        <v>0.74</v>
      </c>
    </row>
    <row r="20" spans="1:14" s="11" customFormat="1" ht="26.4" x14ac:dyDescent="0.25">
      <c r="A20" s="9" t="s">
        <v>36</v>
      </c>
      <c r="B20" s="9">
        <v>4</v>
      </c>
      <c r="C20" s="9" t="s">
        <v>44</v>
      </c>
      <c r="D20" s="9" t="s">
        <v>35</v>
      </c>
      <c r="E20" s="9">
        <v>17</v>
      </c>
      <c r="F20" s="9">
        <v>9</v>
      </c>
      <c r="G20" s="9"/>
      <c r="H20" s="10">
        <f t="shared" si="0"/>
        <v>0.52941176470588236</v>
      </c>
      <c r="I20" s="9">
        <f t="shared" si="1"/>
        <v>8</v>
      </c>
      <c r="J20" s="10">
        <f t="shared" si="2"/>
        <v>0.47058823529411764</v>
      </c>
      <c r="K20" s="9"/>
      <c r="L20" s="10">
        <f t="shared" si="3"/>
        <v>0</v>
      </c>
      <c r="M20" s="9">
        <v>42</v>
      </c>
      <c r="N20" s="15">
        <v>0.53</v>
      </c>
    </row>
    <row r="21" spans="1:14" s="11" customFormat="1" ht="26.4" x14ac:dyDescent="0.25">
      <c r="A21" s="9" t="s">
        <v>36</v>
      </c>
      <c r="B21" s="9">
        <v>5</v>
      </c>
      <c r="C21" s="9" t="s">
        <v>44</v>
      </c>
      <c r="D21" s="9" t="s">
        <v>35</v>
      </c>
      <c r="E21" s="9">
        <v>17</v>
      </c>
      <c r="F21" s="9">
        <v>9</v>
      </c>
      <c r="G21" s="9"/>
      <c r="H21" s="10">
        <f t="shared" si="0"/>
        <v>0.52941176470588236</v>
      </c>
      <c r="I21" s="9">
        <f t="shared" si="1"/>
        <v>8</v>
      </c>
      <c r="J21" s="10">
        <f t="shared" si="2"/>
        <v>0.47058823529411764</v>
      </c>
      <c r="K21" s="9"/>
      <c r="L21" s="10">
        <f t="shared" si="3"/>
        <v>0</v>
      </c>
      <c r="M21" s="9">
        <v>42</v>
      </c>
      <c r="N21" s="15">
        <v>0.53</v>
      </c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128</v>
      </c>
      <c r="F28" s="17">
        <f>SUM(F14:F27)</f>
        <v>102</v>
      </c>
      <c r="G28" s="17">
        <f>SUM(G14:G27)</f>
        <v>0</v>
      </c>
      <c r="H28" s="18">
        <f>SUM(F28:G28)/E28</f>
        <v>0.796875</v>
      </c>
      <c r="I28" s="17">
        <f t="shared" si="1"/>
        <v>26</v>
      </c>
      <c r="J28" s="18">
        <f t="shared" si="2"/>
        <v>0.203125</v>
      </c>
      <c r="K28" s="17">
        <f>SUM(K14:K27)</f>
        <v>0</v>
      </c>
      <c r="L28" s="18">
        <f t="shared" si="3"/>
        <v>0</v>
      </c>
      <c r="M28" s="17">
        <f>AVERAGE(M14:M27)</f>
        <v>70.625</v>
      </c>
      <c r="N28" s="19">
        <f>AVERAGE(N14:N27)</f>
        <v>0.81750000000000012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x14ac:dyDescent="0.25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ING. GREGORIO CRUZ PASCUAL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abSelected="1" zoomScale="85" zoomScaleNormal="85" zoomScaleSheetLayoutView="100" workbookViewId="0">
      <selection activeCell="Q30" sqref="Q30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8.664062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 t="s">
        <v>31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3" t="s">
        <v>29</v>
      </c>
      <c r="C8" s="33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2" t="s">
        <v>7</v>
      </c>
      <c r="J8" s="32"/>
      <c r="K8" s="32"/>
      <c r="L8" s="33" t="str">
        <f>'1'!L8</f>
        <v>FEBRERO JULIO 2023</v>
      </c>
      <c r="M8" s="33"/>
      <c r="N8" s="33"/>
    </row>
    <row r="10" spans="1:14" x14ac:dyDescent="0.25">
      <c r="A10" s="4" t="s">
        <v>8</v>
      </c>
      <c r="B10" s="33" t="str">
        <f>'1'!B10</f>
        <v>ING. GREGORIO CRUZ PASCUAL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6.4" x14ac:dyDescent="0.25">
      <c r="A14" s="9" t="str">
        <f>'1'!A14</f>
        <v>FISICA</v>
      </c>
      <c r="B14" s="9" t="s">
        <v>49</v>
      </c>
      <c r="C14" s="9" t="str">
        <f>'1'!C14</f>
        <v>401-A</v>
      </c>
      <c r="D14" s="9" t="str">
        <f>'1'!D14</f>
        <v>IIND</v>
      </c>
      <c r="E14" s="9">
        <f>'1'!E14</f>
        <v>24</v>
      </c>
      <c r="F14" s="9">
        <v>24</v>
      </c>
      <c r="G14" s="9">
        <v>0</v>
      </c>
      <c r="H14" s="10">
        <f t="shared" ref="H14:H17" si="0">F14/E14</f>
        <v>1</v>
      </c>
      <c r="I14" s="9">
        <f t="shared" ref="I14:I28" si="1">(E14-SUM(F14:G14))-K14</f>
        <v>0</v>
      </c>
      <c r="J14" s="10">
        <f t="shared" ref="J14:J28" si="2">I14/E14</f>
        <v>0</v>
      </c>
      <c r="K14" s="9">
        <v>0</v>
      </c>
      <c r="L14" s="10">
        <f t="shared" ref="L14:L28" si="3">K14/E14</f>
        <v>0</v>
      </c>
      <c r="M14" s="9">
        <v>86</v>
      </c>
      <c r="N14" s="15">
        <v>1</v>
      </c>
    </row>
    <row r="15" spans="1:14" s="11" customFormat="1" ht="26.4" x14ac:dyDescent="0.25">
      <c r="A15" s="9" t="str">
        <f>'1'!A15</f>
        <v>DESARROLLO SUSTENTABLE</v>
      </c>
      <c r="B15" s="9" t="s">
        <v>49</v>
      </c>
      <c r="C15" s="9" t="str">
        <f>'1'!C15</f>
        <v>501-A</v>
      </c>
      <c r="D15" s="9" t="str">
        <f>'1'!D15</f>
        <v>IIND</v>
      </c>
      <c r="E15" s="9">
        <f>'1'!E15</f>
        <v>4</v>
      </c>
      <c r="F15" s="9">
        <v>4</v>
      </c>
      <c r="G15" s="9">
        <v>0</v>
      </c>
      <c r="H15" s="10">
        <f t="shared" si="0"/>
        <v>1</v>
      </c>
      <c r="I15" s="9">
        <f t="shared" si="1"/>
        <v>0</v>
      </c>
      <c r="J15" s="10">
        <f t="shared" si="2"/>
        <v>0</v>
      </c>
      <c r="K15" s="9">
        <v>0</v>
      </c>
      <c r="L15" s="10">
        <f t="shared" si="3"/>
        <v>0</v>
      </c>
      <c r="M15" s="9">
        <v>91</v>
      </c>
      <c r="N15" s="15">
        <v>1</v>
      </c>
    </row>
    <row r="16" spans="1:14" s="11" customFormat="1" ht="26.4" x14ac:dyDescent="0.25">
      <c r="A16" s="9" t="str">
        <f>'1'!A16</f>
        <v>ALGEBRA LINEAL</v>
      </c>
      <c r="B16" s="9" t="s">
        <v>49</v>
      </c>
      <c r="C16" s="9" t="str">
        <f>'1'!C16</f>
        <v>204-B</v>
      </c>
      <c r="D16" s="9" t="str">
        <f>'1'!D16</f>
        <v>ISIC</v>
      </c>
      <c r="E16" s="9">
        <f>'1'!E16</f>
        <v>19</v>
      </c>
      <c r="F16" s="9">
        <v>5</v>
      </c>
      <c r="G16" s="9">
        <v>9</v>
      </c>
      <c r="H16" s="10">
        <f t="shared" si="0"/>
        <v>0.26315789473684209</v>
      </c>
      <c r="I16" s="9">
        <f t="shared" si="1"/>
        <v>5</v>
      </c>
      <c r="J16" s="10">
        <f t="shared" si="2"/>
        <v>0.26315789473684209</v>
      </c>
      <c r="K16" s="9">
        <v>0</v>
      </c>
      <c r="L16" s="10">
        <f t="shared" si="3"/>
        <v>0</v>
      </c>
      <c r="M16" s="9">
        <v>60</v>
      </c>
      <c r="N16" s="15">
        <v>0.74</v>
      </c>
    </row>
    <row r="17" spans="1:14" s="11" customFormat="1" ht="26.4" x14ac:dyDescent="0.25">
      <c r="A17" s="9" t="str">
        <f>'1'!A17</f>
        <v>ALGEBRA LINEAL</v>
      </c>
      <c r="B17" s="9" t="s">
        <v>49</v>
      </c>
      <c r="C17" s="9" t="str">
        <f>'1'!C17</f>
        <v>204-C</v>
      </c>
      <c r="D17" s="9" t="str">
        <f>'1'!D17</f>
        <v>ISIC</v>
      </c>
      <c r="E17" s="9">
        <f>'1'!E17</f>
        <v>17</v>
      </c>
      <c r="F17" s="9">
        <v>3</v>
      </c>
      <c r="G17" s="9">
        <v>6</v>
      </c>
      <c r="H17" s="10">
        <f t="shared" si="0"/>
        <v>0.17647058823529413</v>
      </c>
      <c r="I17" s="9">
        <f t="shared" si="1"/>
        <v>8</v>
      </c>
      <c r="J17" s="10">
        <f t="shared" si="2"/>
        <v>0.47058823529411764</v>
      </c>
      <c r="K17" s="9">
        <v>0</v>
      </c>
      <c r="L17" s="10">
        <f t="shared" si="3"/>
        <v>0</v>
      </c>
      <c r="M17" s="9">
        <v>49</v>
      </c>
      <c r="N17" s="15">
        <v>0.53</v>
      </c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64</v>
      </c>
      <c r="F28" s="17">
        <f>SUM(F14:F27)</f>
        <v>36</v>
      </c>
      <c r="G28" s="17">
        <f>SUM(G14:G27)</f>
        <v>15</v>
      </c>
      <c r="H28" s="18">
        <f>SUM(F28:G28)/E28</f>
        <v>0.796875</v>
      </c>
      <c r="I28" s="17">
        <f t="shared" si="1"/>
        <v>13</v>
      </c>
      <c r="J28" s="18">
        <f t="shared" si="2"/>
        <v>0.203125</v>
      </c>
      <c r="K28" s="17">
        <f>SUM(K14:K27)</f>
        <v>0</v>
      </c>
      <c r="L28" s="18">
        <f t="shared" si="3"/>
        <v>0</v>
      </c>
      <c r="M28" s="17">
        <f>AVERAGE(M14:M27)</f>
        <v>71.5</v>
      </c>
      <c r="N28" s="19">
        <f>AVERAGE(N14:N27)</f>
        <v>0.81750000000000012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x14ac:dyDescent="0.25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ING. GREGORIO CRUZ PASCUAL</v>
      </c>
      <c r="C37" s="39"/>
      <c r="D37" s="39"/>
      <c r="E37" s="13"/>
      <c r="F37" s="13"/>
      <c r="G37" s="39" t="s">
        <v>50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tonatiuh sosme sanchez</cp:lastModifiedBy>
  <cp:revision/>
  <dcterms:created xsi:type="dcterms:W3CDTF">2021-11-22T14:45:25Z</dcterms:created>
  <dcterms:modified xsi:type="dcterms:W3CDTF">2023-07-10T16:08:39Z</dcterms:modified>
  <cp:category/>
  <cp:contentStatus/>
</cp:coreProperties>
</file>