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mary\Desktop\"/>
    </mc:Choice>
  </mc:AlternateContent>
  <bookViews>
    <workbookView xWindow="0" yWindow="0" windowWidth="20490" windowHeight="7755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18" i="10" l="1"/>
  <c r="I18" i="10"/>
  <c r="L17" i="10"/>
  <c r="I17" i="10"/>
  <c r="L16" i="10"/>
  <c r="I16" i="10"/>
  <c r="L15" i="10"/>
  <c r="L14" i="10"/>
  <c r="B37" i="10" l="1"/>
  <c r="N28" i="25" l="1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5" i="22"/>
  <c r="C15" i="22"/>
  <c r="D15" i="22"/>
  <c r="E15" i="22"/>
  <c r="L15" i="22" s="1"/>
  <c r="A16" i="22"/>
  <c r="C16" i="22"/>
  <c r="D16" i="22"/>
  <c r="E16" i="22"/>
  <c r="L16" i="22" s="1"/>
  <c r="A17" i="22"/>
  <c r="C17" i="22"/>
  <c r="D17" i="22"/>
  <c r="E17" i="22"/>
  <c r="H17" i="22" s="1"/>
  <c r="A18" i="22"/>
  <c r="C18" i="22"/>
  <c r="D18" i="22"/>
  <c r="E18" i="22"/>
  <c r="L18" i="22" s="1"/>
  <c r="A19" i="22"/>
  <c r="C19" i="22"/>
  <c r="D19" i="22"/>
  <c r="E19" i="22"/>
  <c r="I19" i="22" s="1"/>
  <c r="J19" i="22" s="1"/>
  <c r="A20" i="22"/>
  <c r="C20" i="22"/>
  <c r="D20" i="22"/>
  <c r="E20" i="22"/>
  <c r="L20" i="22" s="1"/>
  <c r="A21" i="22"/>
  <c r="C21" i="22"/>
  <c r="D21" i="22"/>
  <c r="E21" i="22"/>
  <c r="L21" i="22" s="1"/>
  <c r="A22" i="22"/>
  <c r="C22" i="22"/>
  <c r="D22" i="22"/>
  <c r="E22" i="22"/>
  <c r="L22" i="22" s="1"/>
  <c r="A23" i="22"/>
  <c r="C23" i="22"/>
  <c r="D23" i="22"/>
  <c r="E23" i="22"/>
  <c r="H23" i="22" s="1"/>
  <c r="A24" i="22"/>
  <c r="C24" i="22"/>
  <c r="D24" i="22"/>
  <c r="E24" i="22"/>
  <c r="I24" i="22" s="1"/>
  <c r="J24" i="22" s="1"/>
  <c r="A25" i="22"/>
  <c r="C25" i="22"/>
  <c r="D25" i="22"/>
  <c r="E25" i="22"/>
  <c r="L25" i="22" s="1"/>
  <c r="A26" i="22"/>
  <c r="C26" i="22"/>
  <c r="D26" i="22"/>
  <c r="E26" i="22"/>
  <c r="L26" i="22" s="1"/>
  <c r="A27" i="22"/>
  <c r="C27" i="22"/>
  <c r="D27" i="22"/>
  <c r="E27" i="22"/>
  <c r="L27" i="22" s="1"/>
  <c r="C14" i="22"/>
  <c r="D14" i="22"/>
  <c r="E14" i="22"/>
  <c r="H14" i="22" s="1"/>
  <c r="A14" i="22"/>
  <c r="B10" i="22"/>
  <c r="B37" i="22" s="1"/>
  <c r="L8" i="22"/>
  <c r="H8" i="22"/>
  <c r="E8" i="22"/>
  <c r="N28" i="22"/>
  <c r="M28" i="22"/>
  <c r="K28" i="22"/>
  <c r="G28" i="22"/>
  <c r="F28" i="22"/>
  <c r="I27" i="22"/>
  <c r="J27" i="22" s="1"/>
  <c r="H27" i="22"/>
  <c r="H25" i="22"/>
  <c r="L24" i="22"/>
  <c r="L23" i="22"/>
  <c r="I23" i="22"/>
  <c r="J23" i="22" s="1"/>
  <c r="I21" i="22"/>
  <c r="J21" i="22" s="1"/>
  <c r="H21" i="22"/>
  <c r="H20" i="22"/>
  <c r="L19" i="22"/>
  <c r="L17" i="22"/>
  <c r="N28" i="10"/>
  <c r="M28" i="10"/>
  <c r="K28" i="10"/>
  <c r="G28" i="10"/>
  <c r="F28" i="10"/>
  <c r="E28" i="10"/>
  <c r="I17" i="22" l="1"/>
  <c r="J17" i="22" s="1"/>
  <c r="H15" i="22"/>
  <c r="H16" i="22"/>
  <c r="I16" i="22"/>
  <c r="J16" i="22" s="1"/>
  <c r="I14" i="22"/>
  <c r="J14" i="22" s="1"/>
  <c r="I15" i="22"/>
  <c r="J15" i="22" s="1"/>
  <c r="I20" i="22"/>
  <c r="J20" i="22" s="1"/>
  <c r="H24" i="22"/>
  <c r="I25" i="22"/>
  <c r="J25" i="22" s="1"/>
  <c r="H19" i="22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 s="1"/>
  <c r="I22" i="22"/>
  <c r="J22" i="22" s="1"/>
  <c r="I26" i="22"/>
  <c r="J26" i="22" s="1"/>
  <c r="L14" i="22"/>
  <c r="E28" i="22"/>
  <c r="I28" i="10"/>
  <c r="J28" i="10" s="1"/>
  <c r="H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>
  <authors>
    <author>Operador</author>
    <author>tc={0D88ADF2-74CA-466E-9F6D-57593592582A}</author>
    <author>tc={4878C29F-3CB2-466A-8A67-2FD52CC30540}</author>
    <author>tc={5DA74852-F052-4B39-A650-6578D1CFD69A}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B14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Cuando no hay evaluación apunta S/E (Sin Evaluar)</t>
        </r>
      </text>
    </comment>
    <comment ref="H14" authorId="2" shapeId="0">
      <text>
        <r>
          <rPr>
            <sz val="11"/>
            <color theme="1"/>
            <rFont val="Calibri"/>
            <family val="2"/>
            <scheme val="minor"/>
          </rPr>
  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Se elimina </t>
        </r>
      </text>
    </comment>
    <comment ref="B15" authorId="3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Con numero romanos " I,II,III, etc."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<sst xmlns="http://schemas.openxmlformats.org/spreadsheetml/2006/main" count="181" uniqueCount="47">
  <si>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</si>
  <si>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</si>
  <si>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</si>
  <si>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</si>
  <si>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</si>
  <si>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</si>
  <si>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</si>
  <si>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</si>
  <si>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</si>
  <si>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</si>
  <si>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</si>
  <si>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</si>
  <si>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</si>
  <si>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</si>
  <si>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</si>
  <si>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</si>
  <si>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</si>
  <si>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</si>
  <si>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</si>
  <si>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</si>
  <si>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</si>
  <si>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</si>
  <si>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</si>
  <si>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</si>
  <si>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</si>
  <si>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</si>
  <si>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</si>
  <si>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</si>
  <si>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</si>
  <si>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</si>
  <si>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</si>
  <si>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INFORMATICA</t>
  </si>
  <si>
    <t>IINF</t>
  </si>
  <si>
    <t>M.T.I. MARIA DE LOS ANGELES PELAYO VAQUERO</t>
  </si>
  <si>
    <t>MTRA. GUADALUPE ZETINA RUZ</t>
  </si>
  <si>
    <t>ALGORITMOS Y LENGUAJES DE PROGRAMACION</t>
  </si>
  <si>
    <t>S/E</t>
  </si>
  <si>
    <t>401A</t>
  </si>
  <si>
    <t>IIND</t>
  </si>
  <si>
    <t>402a</t>
  </si>
  <si>
    <t>ADMINISTRACION PARA INFORMATICA</t>
  </si>
  <si>
    <t>210A</t>
  </si>
  <si>
    <t>TALLER DE EMPRENDEDORES</t>
  </si>
  <si>
    <t>810A</t>
  </si>
  <si>
    <t>SISTEMAS OPERATIVOS I</t>
  </si>
  <si>
    <t>410A</t>
  </si>
  <si>
    <t>FEBRERO - JULIO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</si>
</sst>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Fill="1" applyAlignment="1">
      <alignment wrapText="1"/>
    </xf>
    <xf numFmtId="9" fontId="6" fillId="0" borderId="1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895E8ED8-D8B5-4BE2-A298-2D7AE8F7D8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337343</xdr:colOff>
      <xdr:row>33</xdr:row>
      <xdr:rowOff>89297</xdr:rowOff>
    </xdr:from>
    <xdr:to>
      <xdr:col>3</xdr:col>
      <xdr:colOff>303259</xdr:colOff>
      <xdr:row>33</xdr:row>
      <xdr:rowOff>686961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24609" y="8245078"/>
          <a:ext cx="481853" cy="59766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4D8910C2-CF49-45AD-B241-76D55FE0DF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84C77A61-E2FE-45E8-9669-627B3E08D1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EA9340CE-2F34-4AA1-87C6-6DB7E1E3A7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1DDA1DFB-A50E-4672-BB6E-A616A7CBD3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abSelected="1" topLeftCell="A9" zoomScale="96" zoomScaleNormal="96" zoomScaleSheetLayoutView="100" workbookViewId="0">
      <selection activeCell="I20" sqref="I20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7.710937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7" t="s">
        <v>0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4" t="s">
        <v>30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4" t="s">
        <v>1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</row>
    <row r="6" spans="1:14" x14ac:dyDescent="0.2">
      <c r="A6" s="25" t="s">
        <v>2</v>
      </c>
      <c r="B6" s="25"/>
      <c r="C6" s="25"/>
      <c r="D6" s="25"/>
      <c r="E6" s="26" t="s">
        <v>31</v>
      </c>
      <c r="F6" s="26"/>
      <c r="G6" s="26"/>
      <c r="H6" s="26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6" t="s">
        <v>4</v>
      </c>
      <c r="C8" s="36"/>
      <c r="D8" s="14" t="s">
        <v>5</v>
      </c>
      <c r="E8" s="5">
        <v>5</v>
      </c>
      <c r="G8" s="4" t="s">
        <v>6</v>
      </c>
      <c r="H8" s="5">
        <v>4</v>
      </c>
      <c r="I8" s="35" t="s">
        <v>7</v>
      </c>
      <c r="J8" s="35"/>
      <c r="K8" s="35"/>
      <c r="L8" s="36" t="s">
        <v>46</v>
      </c>
      <c r="M8" s="36"/>
      <c r="N8" s="36"/>
    </row>
    <row r="10" spans="1:14" x14ac:dyDescent="0.2">
      <c r="A10" s="4" t="s">
        <v>8</v>
      </c>
      <c r="B10" s="36" t="s">
        <v>33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9</v>
      </c>
      <c r="B12" s="33" t="s">
        <v>10</v>
      </c>
      <c r="C12" s="33" t="s">
        <v>11</v>
      </c>
      <c r="D12" s="28" t="s">
        <v>12</v>
      </c>
      <c r="E12" s="28" t="s">
        <v>13</v>
      </c>
      <c r="F12" s="28" t="s">
        <v>14</v>
      </c>
      <c r="G12" s="28"/>
      <c r="H12" s="28" t="s">
        <v>15</v>
      </c>
      <c r="I12" s="28" t="s">
        <v>16</v>
      </c>
      <c r="J12" s="28" t="s">
        <v>17</v>
      </c>
      <c r="K12" s="28" t="s">
        <v>18</v>
      </c>
      <c r="L12" s="28" t="s">
        <v>19</v>
      </c>
      <c r="M12" s="28" t="s">
        <v>20</v>
      </c>
      <c r="N12" s="30" t="s">
        <v>21</v>
      </c>
    </row>
    <row r="13" spans="1:14" x14ac:dyDescent="0.2">
      <c r="A13" s="38"/>
      <c r="B13" s="34"/>
      <c r="C13" s="34"/>
      <c r="D13" s="29"/>
      <c r="E13" s="29"/>
      <c r="F13" s="7" t="s">
        <v>22</v>
      </c>
      <c r="G13" s="7" t="s">
        <v>23</v>
      </c>
      <c r="H13" s="29"/>
      <c r="I13" s="29"/>
      <c r="J13" s="29"/>
      <c r="K13" s="29"/>
      <c r="L13" s="29"/>
      <c r="M13" s="29"/>
      <c r="N13" s="31"/>
    </row>
    <row r="14" spans="1:14" s="11" customFormat="1" ht="25.5" x14ac:dyDescent="0.2">
      <c r="A14" s="8" t="s">
        <v>35</v>
      </c>
      <c r="B14" s="9" t="s">
        <v>36</v>
      </c>
      <c r="C14" s="9" t="s">
        <v>37</v>
      </c>
      <c r="D14" s="9" t="s">
        <v>38</v>
      </c>
      <c r="E14" s="9">
        <v>20</v>
      </c>
      <c r="F14" s="9"/>
      <c r="G14" s="9"/>
      <c r="H14" s="10"/>
      <c r="I14" s="9">
        <v>20</v>
      </c>
      <c r="J14" s="10"/>
      <c r="K14" s="9">
        <v>0</v>
      </c>
      <c r="L14" s="10">
        <f t="shared" ref="L14:L18" si="0">K14/E14</f>
        <v>0</v>
      </c>
      <c r="M14" s="9"/>
      <c r="N14" s="15"/>
    </row>
    <row r="15" spans="1:14" s="21" customFormat="1" ht="25.5" x14ac:dyDescent="0.2">
      <c r="A15" s="8" t="s">
        <v>35</v>
      </c>
      <c r="B15" s="9" t="s">
        <v>36</v>
      </c>
      <c r="C15" s="9" t="s">
        <v>39</v>
      </c>
      <c r="D15" s="9" t="s">
        <v>38</v>
      </c>
      <c r="E15" s="9">
        <v>15</v>
      </c>
      <c r="F15" s="9"/>
      <c r="G15" s="9"/>
      <c r="H15" s="10"/>
      <c r="I15" s="9">
        <v>15</v>
      </c>
      <c r="J15" s="10"/>
      <c r="K15" s="9">
        <v>0</v>
      </c>
      <c r="L15" s="10">
        <f t="shared" si="0"/>
        <v>0</v>
      </c>
      <c r="M15" s="9"/>
      <c r="N15" s="15"/>
    </row>
    <row r="16" spans="1:14" s="11" customFormat="1" x14ac:dyDescent="0.2">
      <c r="A16" s="8" t="s">
        <v>40</v>
      </c>
      <c r="B16" s="9" t="s">
        <v>21</v>
      </c>
      <c r="C16" s="9" t="s">
        <v>41</v>
      </c>
      <c r="D16" s="9" t="s">
        <v>32</v>
      </c>
      <c r="E16" s="9">
        <v>24</v>
      </c>
      <c r="F16" s="9">
        <v>24</v>
      </c>
      <c r="G16" s="9"/>
      <c r="H16" s="10"/>
      <c r="I16" s="9">
        <f t="shared" ref="I16:I18" si="1">(E16-SUM(F16:G16))-K16</f>
        <v>0</v>
      </c>
      <c r="J16" s="10"/>
      <c r="K16" s="9">
        <v>0</v>
      </c>
      <c r="L16" s="10">
        <f t="shared" si="0"/>
        <v>0</v>
      </c>
      <c r="M16" s="9">
        <v>89</v>
      </c>
      <c r="N16" s="15">
        <v>0.67</v>
      </c>
    </row>
    <row r="17" spans="1:14" s="11" customFormat="1" x14ac:dyDescent="0.2">
      <c r="A17" s="8" t="s">
        <v>42</v>
      </c>
      <c r="B17" s="9" t="s">
        <v>21</v>
      </c>
      <c r="C17" s="9" t="s">
        <v>43</v>
      </c>
      <c r="D17" s="9" t="s">
        <v>32</v>
      </c>
      <c r="E17" s="9">
        <v>17</v>
      </c>
      <c r="F17" s="9">
        <v>17</v>
      </c>
      <c r="G17" s="9"/>
      <c r="H17" s="10"/>
      <c r="I17" s="9">
        <f t="shared" si="1"/>
        <v>0</v>
      </c>
      <c r="J17" s="10"/>
      <c r="K17" s="9">
        <v>0</v>
      </c>
      <c r="L17" s="10">
        <f t="shared" si="0"/>
        <v>0</v>
      </c>
      <c r="M17" s="9">
        <v>89</v>
      </c>
      <c r="N17" s="15">
        <v>0.56000000000000005</v>
      </c>
    </row>
    <row r="18" spans="1:14" s="11" customFormat="1" x14ac:dyDescent="0.2">
      <c r="A18" s="8" t="s">
        <v>44</v>
      </c>
      <c r="B18" s="9" t="s">
        <v>21</v>
      </c>
      <c r="C18" s="9" t="s">
        <v>45</v>
      </c>
      <c r="D18" s="9" t="s">
        <v>32</v>
      </c>
      <c r="E18" s="9">
        <v>30</v>
      </c>
      <c r="F18" s="9">
        <v>30</v>
      </c>
      <c r="G18" s="9"/>
      <c r="H18" s="22"/>
      <c r="I18" s="23">
        <f t="shared" si="1"/>
        <v>0</v>
      </c>
      <c r="J18" s="22"/>
      <c r="K18" s="23">
        <v>0</v>
      </c>
      <c r="L18" s="22">
        <f t="shared" si="0"/>
        <v>0</v>
      </c>
      <c r="M18" s="9">
        <v>89</v>
      </c>
      <c r="N18" s="15">
        <v>0.5</v>
      </c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106</v>
      </c>
      <c r="F28" s="17">
        <f>SUM(F14:F27)</f>
        <v>71</v>
      </c>
      <c r="G28" s="17">
        <f>SUM(G14:G27)</f>
        <v>0</v>
      </c>
      <c r="H28" s="18">
        <f>SUM(F28:G28)/E28</f>
        <v>0.66981132075471694</v>
      </c>
      <c r="I28" s="17">
        <f t="shared" ref="I28" si="2">(E28-SUM(F28:G28))-K28</f>
        <v>35</v>
      </c>
      <c r="J28" s="18">
        <f t="shared" ref="J28" si="3">I28/E28</f>
        <v>0.330188679245283</v>
      </c>
      <c r="K28" s="17">
        <f>SUM(K14:K27)</f>
        <v>0</v>
      </c>
      <c r="L28" s="18">
        <f t="shared" ref="L28" si="4">K28/E28</f>
        <v>0</v>
      </c>
      <c r="M28" s="17">
        <f>AVERAGE(M14:M27)</f>
        <v>89</v>
      </c>
      <c r="N28" s="19">
        <f>AVERAGE(N14:N27)</f>
        <v>0.57666666666666666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39" t="s">
        <v>27</v>
      </c>
      <c r="C33" s="39"/>
      <c r="D33" s="39"/>
      <c r="G33" s="24" t="s">
        <v>28</v>
      </c>
      <c r="H33" s="24"/>
      <c r="I33" s="24"/>
      <c r="J33" s="24"/>
    </row>
    <row r="34" spans="1:10" ht="62.25" customHeight="1" x14ac:dyDescent="0.2">
      <c r="B34" s="40"/>
      <c r="C34" s="40"/>
      <c r="D34" s="40"/>
      <c r="G34" s="36"/>
      <c r="H34" s="36"/>
      <c r="I34" s="36"/>
      <c r="J34" s="36"/>
    </row>
    <row r="35" spans="1:10" hidden="1" x14ac:dyDescent="0.2">
      <c r="A35" s="41" t="e">
        <v>#REF!</v>
      </c>
      <c r="B35" s="41"/>
      <c r="C35" s="6"/>
      <c r="E35" s="41"/>
      <c r="F35" s="41"/>
      <c r="G35" s="41"/>
      <c r="H35" s="41"/>
    </row>
    <row r="36" spans="1:10" hidden="1" x14ac:dyDescent="0.2"/>
    <row r="37" spans="1:10" ht="45" customHeight="1" x14ac:dyDescent="0.2">
      <c r="B37" s="42" t="str">
        <f>B10</f>
        <v>M.T.I. MARIA DE LOS ANGELES PELAYO VAQUERO</v>
      </c>
      <c r="C37" s="42"/>
      <c r="D37" s="42"/>
      <c r="E37" s="13"/>
      <c r="F37" s="13"/>
      <c r="G37" s="42" t="s">
        <v>34</v>
      </c>
      <c r="H37" s="42"/>
      <c r="I37" s="42"/>
      <c r="J37" s="42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5" zoomScale="85" zoomScaleNormal="85" zoomScaleSheetLayoutView="100" workbookViewId="0">
      <selection activeCell="E6" sqref="E6:H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7" t="s">
        <v>0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4" t="s">
        <v>30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4" t="s">
        <v>1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</row>
    <row r="6" spans="1:14" x14ac:dyDescent="0.2">
      <c r="A6" s="25" t="s">
        <v>2</v>
      </c>
      <c r="B6" s="25"/>
      <c r="C6" s="25"/>
      <c r="D6" s="25"/>
      <c r="E6" s="26"/>
      <c r="F6" s="26"/>
      <c r="G6" s="26"/>
      <c r="H6" s="26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6">
        <v>2</v>
      </c>
      <c r="C8" s="36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5" t="s">
        <v>7</v>
      </c>
      <c r="J8" s="35"/>
      <c r="K8" s="35"/>
      <c r="L8" s="36" t="str">
        <f>'1'!L8</f>
        <v>FEBRERO - JULIO 2023</v>
      </c>
      <c r="M8" s="36"/>
      <c r="N8" s="36"/>
    </row>
    <row r="10" spans="1:14" x14ac:dyDescent="0.2">
      <c r="A10" s="4" t="s">
        <v>8</v>
      </c>
      <c r="B10" s="36" t="str">
        <f>'1'!B10</f>
        <v>M.T.I. MARIA DE LOS ANGELES PELAYO VAQUERO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9</v>
      </c>
      <c r="B12" s="33" t="s">
        <v>10</v>
      </c>
      <c r="C12" s="33" t="s">
        <v>11</v>
      </c>
      <c r="D12" s="28" t="s">
        <v>12</v>
      </c>
      <c r="E12" s="28" t="s">
        <v>13</v>
      </c>
      <c r="F12" s="28" t="s">
        <v>14</v>
      </c>
      <c r="G12" s="28"/>
      <c r="H12" s="28" t="s">
        <v>15</v>
      </c>
      <c r="I12" s="28" t="s">
        <v>16</v>
      </c>
      <c r="J12" s="28" t="s">
        <v>17</v>
      </c>
      <c r="K12" s="28" t="s">
        <v>18</v>
      </c>
      <c r="L12" s="28" t="s">
        <v>19</v>
      </c>
      <c r="M12" s="28" t="s">
        <v>20</v>
      </c>
      <c r="N12" s="30" t="s">
        <v>21</v>
      </c>
    </row>
    <row r="13" spans="1:14" x14ac:dyDescent="0.2">
      <c r="A13" s="38"/>
      <c r="B13" s="34"/>
      <c r="C13" s="34"/>
      <c r="D13" s="29"/>
      <c r="E13" s="29"/>
      <c r="F13" s="7" t="s">
        <v>22</v>
      </c>
      <c r="G13" s="7" t="s">
        <v>23</v>
      </c>
      <c r="H13" s="29"/>
      <c r="I13" s="29"/>
      <c r="J13" s="29"/>
      <c r="K13" s="29"/>
      <c r="L13" s="29"/>
      <c r="M13" s="29"/>
      <c r="N13" s="31"/>
    </row>
    <row r="14" spans="1:14" s="11" customFormat="1" ht="25.5" x14ac:dyDescent="0.2">
      <c r="A14" s="9" t="str">
        <f>'1'!A14</f>
        <v>ALGORITMOS Y LENGUAJES DE PROGRAMACION</v>
      </c>
      <c r="B14" s="9"/>
      <c r="C14" s="9" t="str">
        <f>'1'!C14</f>
        <v>401A</v>
      </c>
      <c r="D14" s="9" t="str">
        <f>'1'!D14</f>
        <v>IIND</v>
      </c>
      <c r="E14" s="9">
        <f>'1'!E14</f>
        <v>20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20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'1'!A15</f>
        <v>ALGORITMOS Y LENGUAJES DE PROGRAMACION</v>
      </c>
      <c r="B15" s="9"/>
      <c r="C15" s="9" t="str">
        <f>'1'!C15</f>
        <v>402a</v>
      </c>
      <c r="D15" s="9" t="str">
        <f>'1'!D15</f>
        <v>IIND</v>
      </c>
      <c r="E15" s="9">
        <f>'1'!E15</f>
        <v>15</v>
      </c>
      <c r="F15" s="9"/>
      <c r="G15" s="9"/>
      <c r="H15" s="10">
        <f t="shared" si="0"/>
        <v>0</v>
      </c>
      <c r="I15" s="9">
        <f t="shared" si="1"/>
        <v>15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>ADMINISTRACION PARA INFORMATICA</v>
      </c>
      <c r="B16" s="9"/>
      <c r="C16" s="9" t="str">
        <f>'1'!C16</f>
        <v>210A</v>
      </c>
      <c r="D16" s="9" t="str">
        <f>'1'!D16</f>
        <v>IINF</v>
      </c>
      <c r="E16" s="9">
        <f>'1'!E16</f>
        <v>24</v>
      </c>
      <c r="F16" s="9"/>
      <c r="G16" s="9"/>
      <c r="H16" s="10">
        <f t="shared" si="0"/>
        <v>0</v>
      </c>
      <c r="I16" s="9">
        <f t="shared" si="1"/>
        <v>24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'1'!A17</f>
        <v>TALLER DE EMPRENDEDORES</v>
      </c>
      <c r="B17" s="9"/>
      <c r="C17" s="9" t="str">
        <f>'1'!C17</f>
        <v>810A</v>
      </c>
      <c r="D17" s="9" t="str">
        <f>'1'!D17</f>
        <v>IINF</v>
      </c>
      <c r="E17" s="9">
        <f>'1'!E17</f>
        <v>17</v>
      </c>
      <c r="F17" s="9"/>
      <c r="G17" s="9"/>
      <c r="H17" s="10">
        <f t="shared" si="0"/>
        <v>0</v>
      </c>
      <c r="I17" s="9">
        <f t="shared" si="1"/>
        <v>17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 t="str">
        <f>'1'!A18</f>
        <v>SISTEMAS OPERATIVOS I</v>
      </c>
      <c r="B18" s="9"/>
      <c r="C18" s="9" t="str">
        <f>'1'!C18</f>
        <v>410A</v>
      </c>
      <c r="D18" s="9" t="str">
        <f>'1'!D18</f>
        <v>IINF</v>
      </c>
      <c r="E18" s="9">
        <f>'1'!E18</f>
        <v>30</v>
      </c>
      <c r="F18" s="9"/>
      <c r="G18" s="9"/>
      <c r="H18" s="10">
        <f t="shared" si="0"/>
        <v>0</v>
      </c>
      <c r="I18" s="9">
        <f t="shared" si="1"/>
        <v>30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106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106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39" t="s">
        <v>27</v>
      </c>
      <c r="C33" s="39"/>
      <c r="D33" s="39"/>
      <c r="G33" s="24" t="s">
        <v>28</v>
      </c>
      <c r="H33" s="24"/>
      <c r="I33" s="24"/>
      <c r="J33" s="24"/>
    </row>
    <row r="34" spans="1:10" ht="62.25" customHeight="1" x14ac:dyDescent="0.2">
      <c r="B34" s="40"/>
      <c r="C34" s="40"/>
      <c r="D34" s="40"/>
      <c r="G34" s="36"/>
      <c r="H34" s="36"/>
      <c r="I34" s="36"/>
      <c r="J34" s="36"/>
    </row>
    <row r="35" spans="1:10" hidden="1" x14ac:dyDescent="0.2">
      <c r="A35" s="41" t="e">
        <v>#REF!</v>
      </c>
      <c r="B35" s="41"/>
      <c r="C35" s="6"/>
      <c r="E35" s="41"/>
      <c r="F35" s="41"/>
      <c r="G35" s="41"/>
      <c r="H35" s="41"/>
    </row>
    <row r="36" spans="1:10" hidden="1" x14ac:dyDescent="0.2"/>
    <row r="37" spans="1:10" ht="45" customHeight="1" x14ac:dyDescent="0.2">
      <c r="B37" s="42" t="str">
        <f>B10</f>
        <v>M.T.I. MARIA DE LOS ANGELES PELAYO VAQUERO</v>
      </c>
      <c r="C37" s="42"/>
      <c r="D37" s="42"/>
      <c r="E37" s="13"/>
      <c r="F37" s="13"/>
      <c r="G37" s="42"/>
      <c r="H37" s="42"/>
      <c r="I37" s="42"/>
      <c r="J37" s="42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B1" sqref="B1:N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7" t="s">
        <v>0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4" t="s">
        <v>30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4" t="s">
        <v>1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</row>
    <row r="6" spans="1:14" x14ac:dyDescent="0.2">
      <c r="A6" s="25" t="s">
        <v>2</v>
      </c>
      <c r="B6" s="25"/>
      <c r="C6" s="25"/>
      <c r="D6" s="25"/>
      <c r="E6" s="26"/>
      <c r="F6" s="26"/>
      <c r="G6" s="26"/>
      <c r="H6" s="26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6">
        <v>3</v>
      </c>
      <c r="C8" s="36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5" t="s">
        <v>7</v>
      </c>
      <c r="J8" s="35"/>
      <c r="K8" s="35"/>
      <c r="L8" s="36" t="str">
        <f>'1'!L8</f>
        <v>FEBRERO - JULIO 2023</v>
      </c>
      <c r="M8" s="36"/>
      <c r="N8" s="36"/>
    </row>
    <row r="10" spans="1:14" x14ac:dyDescent="0.2">
      <c r="A10" s="4" t="s">
        <v>8</v>
      </c>
      <c r="B10" s="36" t="str">
        <f>'1'!B10</f>
        <v>M.T.I. MARIA DE LOS ANGELES PELAYO VAQUERO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9</v>
      </c>
      <c r="B12" s="33" t="s">
        <v>10</v>
      </c>
      <c r="C12" s="33" t="s">
        <v>11</v>
      </c>
      <c r="D12" s="28" t="s">
        <v>12</v>
      </c>
      <c r="E12" s="28" t="s">
        <v>13</v>
      </c>
      <c r="F12" s="28" t="s">
        <v>14</v>
      </c>
      <c r="G12" s="28"/>
      <c r="H12" s="28" t="s">
        <v>15</v>
      </c>
      <c r="I12" s="28" t="s">
        <v>16</v>
      </c>
      <c r="J12" s="28" t="s">
        <v>17</v>
      </c>
      <c r="K12" s="28" t="s">
        <v>18</v>
      </c>
      <c r="L12" s="28" t="s">
        <v>19</v>
      </c>
      <c r="M12" s="28" t="s">
        <v>20</v>
      </c>
      <c r="N12" s="30" t="s">
        <v>21</v>
      </c>
    </row>
    <row r="13" spans="1:14" x14ac:dyDescent="0.2">
      <c r="A13" s="38"/>
      <c r="B13" s="34"/>
      <c r="C13" s="34"/>
      <c r="D13" s="29"/>
      <c r="E13" s="29"/>
      <c r="F13" s="7" t="s">
        <v>22</v>
      </c>
      <c r="G13" s="7" t="s">
        <v>23</v>
      </c>
      <c r="H13" s="29"/>
      <c r="I13" s="29"/>
      <c r="J13" s="29"/>
      <c r="K13" s="29"/>
      <c r="L13" s="29"/>
      <c r="M13" s="29"/>
      <c r="N13" s="31"/>
    </row>
    <row r="14" spans="1:14" s="11" customFormat="1" ht="25.5" x14ac:dyDescent="0.2">
      <c r="A14" s="9" t="str">
        <f>'1'!A14</f>
        <v>ALGORITMOS Y LENGUAJES DE PROGRAMACION</v>
      </c>
      <c r="B14" s="9"/>
      <c r="C14" s="9" t="str">
        <f>'1'!C14</f>
        <v>401A</v>
      </c>
      <c r="D14" s="9" t="str">
        <f>'1'!D14</f>
        <v>IIND</v>
      </c>
      <c r="E14" s="9">
        <f>'1'!E14</f>
        <v>20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20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'1'!A15</f>
        <v>ALGORITMOS Y LENGUAJES DE PROGRAMACION</v>
      </c>
      <c r="B15" s="9"/>
      <c r="C15" s="9" t="str">
        <f>'1'!C15</f>
        <v>402a</v>
      </c>
      <c r="D15" s="9" t="str">
        <f>'1'!D15</f>
        <v>IIND</v>
      </c>
      <c r="E15" s="9">
        <f>'1'!E15</f>
        <v>15</v>
      </c>
      <c r="F15" s="9"/>
      <c r="G15" s="9"/>
      <c r="H15" s="10">
        <f t="shared" si="0"/>
        <v>0</v>
      </c>
      <c r="I15" s="9">
        <f t="shared" si="1"/>
        <v>15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>ADMINISTRACION PARA INFORMATICA</v>
      </c>
      <c r="B16" s="9"/>
      <c r="C16" s="9" t="str">
        <f>'1'!C16</f>
        <v>210A</v>
      </c>
      <c r="D16" s="9" t="str">
        <f>'1'!D16</f>
        <v>IINF</v>
      </c>
      <c r="E16" s="9">
        <f>'1'!E16</f>
        <v>24</v>
      </c>
      <c r="F16" s="9"/>
      <c r="G16" s="9"/>
      <c r="H16" s="10">
        <f t="shared" si="0"/>
        <v>0</v>
      </c>
      <c r="I16" s="9">
        <f t="shared" si="1"/>
        <v>24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'1'!A17</f>
        <v>TALLER DE EMPRENDEDORES</v>
      </c>
      <c r="B17" s="9"/>
      <c r="C17" s="9" t="str">
        <f>'1'!C17</f>
        <v>810A</v>
      </c>
      <c r="D17" s="9" t="str">
        <f>'1'!D17</f>
        <v>IINF</v>
      </c>
      <c r="E17" s="9">
        <f>'1'!E17</f>
        <v>17</v>
      </c>
      <c r="F17" s="9"/>
      <c r="G17" s="9"/>
      <c r="H17" s="10">
        <f t="shared" si="0"/>
        <v>0</v>
      </c>
      <c r="I17" s="9">
        <f t="shared" si="1"/>
        <v>17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 t="str">
        <f>'1'!A18</f>
        <v>SISTEMAS OPERATIVOS I</v>
      </c>
      <c r="B18" s="9"/>
      <c r="C18" s="9" t="str">
        <f>'1'!C18</f>
        <v>410A</v>
      </c>
      <c r="D18" s="9" t="str">
        <f>'1'!D18</f>
        <v>IINF</v>
      </c>
      <c r="E18" s="9">
        <f>'1'!E18</f>
        <v>30</v>
      </c>
      <c r="F18" s="9"/>
      <c r="G18" s="9"/>
      <c r="H18" s="10">
        <f t="shared" si="0"/>
        <v>0</v>
      </c>
      <c r="I18" s="9">
        <f t="shared" si="1"/>
        <v>30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106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106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39" t="s">
        <v>27</v>
      </c>
      <c r="C33" s="39"/>
      <c r="D33" s="39"/>
      <c r="G33" s="24" t="s">
        <v>28</v>
      </c>
      <c r="H33" s="24"/>
      <c r="I33" s="24"/>
      <c r="J33" s="24"/>
    </row>
    <row r="34" spans="1:10" ht="62.25" customHeight="1" x14ac:dyDescent="0.2">
      <c r="B34" s="40"/>
      <c r="C34" s="40"/>
      <c r="D34" s="40"/>
      <c r="G34" s="36"/>
      <c r="H34" s="36"/>
      <c r="I34" s="36"/>
      <c r="J34" s="36"/>
    </row>
    <row r="35" spans="1:10" hidden="1" x14ac:dyDescent="0.2">
      <c r="A35" s="41" t="e">
        <v>#REF!</v>
      </c>
      <c r="B35" s="41"/>
      <c r="C35" s="6"/>
      <c r="E35" s="41"/>
      <c r="F35" s="41"/>
      <c r="G35" s="41"/>
      <c r="H35" s="41"/>
    </row>
    <row r="36" spans="1:10" hidden="1" x14ac:dyDescent="0.2"/>
    <row r="37" spans="1:10" ht="45" customHeight="1" x14ac:dyDescent="0.2">
      <c r="B37" s="42" t="str">
        <f>B10</f>
        <v>M.T.I. MARIA DE LOS ANGELES PELAYO VAQUERO</v>
      </c>
      <c r="C37" s="42"/>
      <c r="D37" s="42"/>
      <c r="E37" s="13"/>
      <c r="F37" s="13"/>
      <c r="G37" s="42"/>
      <c r="H37" s="42"/>
      <c r="I37" s="42"/>
      <c r="J37" s="42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10" zoomScale="85" zoomScaleNormal="85" zoomScaleSheetLayoutView="100" workbookViewId="0">
      <selection activeCell="Q13" sqref="Q1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7" t="s">
        <v>0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4" t="s">
        <v>30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4" t="s">
        <v>1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</row>
    <row r="6" spans="1:14" x14ac:dyDescent="0.2">
      <c r="A6" s="25" t="s">
        <v>2</v>
      </c>
      <c r="B6" s="25"/>
      <c r="C6" s="25"/>
      <c r="D6" s="25"/>
      <c r="E6" s="26"/>
      <c r="F6" s="26"/>
      <c r="G6" s="26"/>
      <c r="H6" s="26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6">
        <v>4</v>
      </c>
      <c r="C8" s="36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5" t="s">
        <v>7</v>
      </c>
      <c r="J8" s="35"/>
      <c r="K8" s="35"/>
      <c r="L8" s="36" t="str">
        <f>'1'!L8</f>
        <v>FEBRERO - JULIO 2023</v>
      </c>
      <c r="M8" s="36"/>
      <c r="N8" s="36"/>
    </row>
    <row r="10" spans="1:14" x14ac:dyDescent="0.2">
      <c r="A10" s="4" t="s">
        <v>8</v>
      </c>
      <c r="B10" s="36" t="str">
        <f>'1'!B10</f>
        <v>M.T.I. MARIA DE LOS ANGELES PELAYO VAQUERO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9</v>
      </c>
      <c r="B12" s="33" t="s">
        <v>10</v>
      </c>
      <c r="C12" s="33" t="s">
        <v>11</v>
      </c>
      <c r="D12" s="28" t="s">
        <v>12</v>
      </c>
      <c r="E12" s="28" t="s">
        <v>13</v>
      </c>
      <c r="F12" s="28" t="s">
        <v>14</v>
      </c>
      <c r="G12" s="28"/>
      <c r="H12" s="28" t="s">
        <v>15</v>
      </c>
      <c r="I12" s="28" t="s">
        <v>16</v>
      </c>
      <c r="J12" s="28" t="s">
        <v>17</v>
      </c>
      <c r="K12" s="28" t="s">
        <v>18</v>
      </c>
      <c r="L12" s="28" t="s">
        <v>19</v>
      </c>
      <c r="M12" s="28" t="s">
        <v>20</v>
      </c>
      <c r="N12" s="30" t="s">
        <v>21</v>
      </c>
    </row>
    <row r="13" spans="1:14" x14ac:dyDescent="0.2">
      <c r="A13" s="38"/>
      <c r="B13" s="34"/>
      <c r="C13" s="34"/>
      <c r="D13" s="29"/>
      <c r="E13" s="29"/>
      <c r="F13" s="7" t="s">
        <v>22</v>
      </c>
      <c r="G13" s="7" t="s">
        <v>23</v>
      </c>
      <c r="H13" s="29"/>
      <c r="I13" s="29"/>
      <c r="J13" s="29"/>
      <c r="K13" s="29"/>
      <c r="L13" s="29"/>
      <c r="M13" s="29"/>
      <c r="N13" s="31"/>
    </row>
    <row r="14" spans="1:14" s="11" customFormat="1" ht="25.5" x14ac:dyDescent="0.2">
      <c r="A14" s="9" t="str">
        <f>'1'!A14</f>
        <v>ALGORITMOS Y LENGUAJES DE PROGRAMACION</v>
      </c>
      <c r="B14" s="9"/>
      <c r="C14" s="9" t="str">
        <f>'1'!C14</f>
        <v>401A</v>
      </c>
      <c r="D14" s="9" t="str">
        <f>'1'!D14</f>
        <v>IIND</v>
      </c>
      <c r="E14" s="9">
        <f>'1'!E14</f>
        <v>20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20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'1'!A15</f>
        <v>ALGORITMOS Y LENGUAJES DE PROGRAMACION</v>
      </c>
      <c r="B15" s="9"/>
      <c r="C15" s="9" t="str">
        <f>'1'!C15</f>
        <v>402a</v>
      </c>
      <c r="D15" s="9" t="str">
        <f>'1'!D15</f>
        <v>IIND</v>
      </c>
      <c r="E15" s="9">
        <f>'1'!E15</f>
        <v>15</v>
      </c>
      <c r="F15" s="9"/>
      <c r="G15" s="9"/>
      <c r="H15" s="10">
        <f t="shared" si="0"/>
        <v>0</v>
      </c>
      <c r="I15" s="9">
        <f t="shared" si="1"/>
        <v>15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>ADMINISTRACION PARA INFORMATICA</v>
      </c>
      <c r="B16" s="9"/>
      <c r="C16" s="9" t="str">
        <f>'1'!C16</f>
        <v>210A</v>
      </c>
      <c r="D16" s="9" t="str">
        <f>'1'!D16</f>
        <v>IINF</v>
      </c>
      <c r="E16" s="9">
        <f>'1'!E16</f>
        <v>24</v>
      </c>
      <c r="F16" s="9"/>
      <c r="G16" s="9"/>
      <c r="H16" s="10">
        <f t="shared" si="0"/>
        <v>0</v>
      </c>
      <c r="I16" s="9">
        <f t="shared" si="1"/>
        <v>24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'1'!A17</f>
        <v>TALLER DE EMPRENDEDORES</v>
      </c>
      <c r="B17" s="9"/>
      <c r="C17" s="9" t="str">
        <f>'1'!C17</f>
        <v>810A</v>
      </c>
      <c r="D17" s="9" t="str">
        <f>'1'!D17</f>
        <v>IINF</v>
      </c>
      <c r="E17" s="9">
        <f>'1'!E17</f>
        <v>17</v>
      </c>
      <c r="F17" s="9"/>
      <c r="G17" s="9"/>
      <c r="H17" s="10">
        <f t="shared" si="0"/>
        <v>0</v>
      </c>
      <c r="I17" s="9">
        <f t="shared" si="1"/>
        <v>17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 t="str">
        <f>'1'!A18</f>
        <v>SISTEMAS OPERATIVOS I</v>
      </c>
      <c r="B18" s="9"/>
      <c r="C18" s="9" t="str">
        <f>'1'!C18</f>
        <v>410A</v>
      </c>
      <c r="D18" s="9" t="str">
        <f>'1'!D18</f>
        <v>IINF</v>
      </c>
      <c r="E18" s="9">
        <f>'1'!E18</f>
        <v>30</v>
      </c>
      <c r="F18" s="9"/>
      <c r="G18" s="9"/>
      <c r="H18" s="10">
        <f t="shared" si="0"/>
        <v>0</v>
      </c>
      <c r="I18" s="9">
        <f t="shared" si="1"/>
        <v>30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106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106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39" t="s">
        <v>27</v>
      </c>
      <c r="C33" s="39"/>
      <c r="D33" s="39"/>
      <c r="G33" s="24" t="s">
        <v>28</v>
      </c>
      <c r="H33" s="24"/>
      <c r="I33" s="24"/>
      <c r="J33" s="24"/>
    </row>
    <row r="34" spans="1:10" ht="62.25" customHeight="1" x14ac:dyDescent="0.2">
      <c r="B34" s="40"/>
      <c r="C34" s="40"/>
      <c r="D34" s="40"/>
      <c r="G34" s="36"/>
      <c r="H34" s="36"/>
      <c r="I34" s="36"/>
      <c r="J34" s="36"/>
    </row>
    <row r="35" spans="1:10" hidden="1" x14ac:dyDescent="0.2">
      <c r="A35" s="41" t="e">
        <v>#REF!</v>
      </c>
      <c r="B35" s="41"/>
      <c r="C35" s="6"/>
      <c r="E35" s="41"/>
      <c r="F35" s="41"/>
      <c r="G35" s="41"/>
      <c r="H35" s="41"/>
    </row>
    <row r="36" spans="1:10" hidden="1" x14ac:dyDescent="0.2"/>
    <row r="37" spans="1:10" ht="45" customHeight="1" x14ac:dyDescent="0.2">
      <c r="B37" s="42" t="str">
        <f>B10</f>
        <v>M.T.I. MARIA DE LOS ANGELES PELAYO VAQUERO</v>
      </c>
      <c r="C37" s="42"/>
      <c r="D37" s="42"/>
      <c r="E37" s="13"/>
      <c r="F37" s="13"/>
      <c r="G37" s="42"/>
      <c r="H37" s="42"/>
      <c r="I37" s="42"/>
      <c r="J37" s="42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A4" sqref="A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7" t="s">
        <v>0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4" t="s">
        <v>30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4" t="s">
        <v>1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</row>
    <row r="6" spans="1:14" x14ac:dyDescent="0.2">
      <c r="A6" s="25" t="s">
        <v>2</v>
      </c>
      <c r="B6" s="25"/>
      <c r="C6" s="25"/>
      <c r="D6" s="25"/>
      <c r="E6" s="26"/>
      <c r="F6" s="26"/>
      <c r="G6" s="26"/>
      <c r="H6" s="26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6" t="s">
        <v>29</v>
      </c>
      <c r="C8" s="36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5" t="s">
        <v>7</v>
      </c>
      <c r="J8" s="35"/>
      <c r="K8" s="35"/>
      <c r="L8" s="36" t="str">
        <f>'1'!L8</f>
        <v>FEBRERO - JULIO 2023</v>
      </c>
      <c r="M8" s="36"/>
      <c r="N8" s="36"/>
    </row>
    <row r="10" spans="1:14" x14ac:dyDescent="0.2">
      <c r="A10" s="4" t="s">
        <v>8</v>
      </c>
      <c r="B10" s="36" t="str">
        <f>'1'!B10</f>
        <v>M.T.I. MARIA DE LOS ANGELES PELAYO VAQUERO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9</v>
      </c>
      <c r="B12" s="33" t="s">
        <v>10</v>
      </c>
      <c r="C12" s="33" t="s">
        <v>11</v>
      </c>
      <c r="D12" s="28" t="s">
        <v>12</v>
      </c>
      <c r="E12" s="28" t="s">
        <v>13</v>
      </c>
      <c r="F12" s="28" t="s">
        <v>14</v>
      </c>
      <c r="G12" s="28"/>
      <c r="H12" s="28" t="s">
        <v>15</v>
      </c>
      <c r="I12" s="28" t="s">
        <v>16</v>
      </c>
      <c r="J12" s="28" t="s">
        <v>17</v>
      </c>
      <c r="K12" s="28" t="s">
        <v>18</v>
      </c>
      <c r="L12" s="28" t="s">
        <v>19</v>
      </c>
      <c r="M12" s="28" t="s">
        <v>20</v>
      </c>
      <c r="N12" s="30" t="s">
        <v>21</v>
      </c>
    </row>
    <row r="13" spans="1:14" x14ac:dyDescent="0.2">
      <c r="A13" s="38"/>
      <c r="B13" s="34"/>
      <c r="C13" s="34"/>
      <c r="D13" s="29"/>
      <c r="E13" s="29"/>
      <c r="F13" s="7" t="s">
        <v>22</v>
      </c>
      <c r="G13" s="7" t="s">
        <v>23</v>
      </c>
      <c r="H13" s="29"/>
      <c r="I13" s="29"/>
      <c r="J13" s="29"/>
      <c r="K13" s="29"/>
      <c r="L13" s="29"/>
      <c r="M13" s="29"/>
      <c r="N13" s="31"/>
    </row>
    <row r="14" spans="1:14" s="11" customFormat="1" ht="25.5" x14ac:dyDescent="0.2">
      <c r="A14" s="9" t="str">
        <f>'1'!A14</f>
        <v>ALGORITMOS Y LENGUAJES DE PROGRAMACION</v>
      </c>
      <c r="B14" s="9"/>
      <c r="C14" s="9" t="str">
        <f>'1'!C14</f>
        <v>401A</v>
      </c>
      <c r="D14" s="9" t="str">
        <f>'1'!D14</f>
        <v>IIND</v>
      </c>
      <c r="E14" s="9">
        <f>'1'!E14</f>
        <v>20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20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'1'!A15</f>
        <v>ALGORITMOS Y LENGUAJES DE PROGRAMACION</v>
      </c>
      <c r="B15" s="9"/>
      <c r="C15" s="9" t="str">
        <f>'1'!C15</f>
        <v>402a</v>
      </c>
      <c r="D15" s="9" t="str">
        <f>'1'!D15</f>
        <v>IIND</v>
      </c>
      <c r="E15" s="9">
        <f>'1'!E15</f>
        <v>15</v>
      </c>
      <c r="F15" s="9"/>
      <c r="G15" s="9"/>
      <c r="H15" s="10">
        <f t="shared" si="0"/>
        <v>0</v>
      </c>
      <c r="I15" s="9">
        <f t="shared" si="1"/>
        <v>15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>ADMINISTRACION PARA INFORMATICA</v>
      </c>
      <c r="B16" s="9"/>
      <c r="C16" s="9" t="str">
        <f>'1'!C16</f>
        <v>210A</v>
      </c>
      <c r="D16" s="9" t="str">
        <f>'1'!D16</f>
        <v>IINF</v>
      </c>
      <c r="E16" s="9">
        <f>'1'!E16</f>
        <v>24</v>
      </c>
      <c r="F16" s="9"/>
      <c r="G16" s="9"/>
      <c r="H16" s="10">
        <f t="shared" si="0"/>
        <v>0</v>
      </c>
      <c r="I16" s="9">
        <f t="shared" si="1"/>
        <v>24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'1'!A17</f>
        <v>TALLER DE EMPRENDEDORES</v>
      </c>
      <c r="B17" s="9"/>
      <c r="C17" s="9" t="str">
        <f>'1'!C17</f>
        <v>810A</v>
      </c>
      <c r="D17" s="9" t="str">
        <f>'1'!D17</f>
        <v>IINF</v>
      </c>
      <c r="E17" s="9">
        <f>'1'!E17</f>
        <v>17</v>
      </c>
      <c r="F17" s="9"/>
      <c r="G17" s="9"/>
      <c r="H17" s="10">
        <f t="shared" si="0"/>
        <v>0</v>
      </c>
      <c r="I17" s="9">
        <f t="shared" si="1"/>
        <v>17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 t="str">
        <f>'1'!A18</f>
        <v>SISTEMAS OPERATIVOS I</v>
      </c>
      <c r="B18" s="9"/>
      <c r="C18" s="9" t="str">
        <f>'1'!C18</f>
        <v>410A</v>
      </c>
      <c r="D18" s="9" t="str">
        <f>'1'!D18</f>
        <v>IINF</v>
      </c>
      <c r="E18" s="9">
        <f>'1'!E18</f>
        <v>30</v>
      </c>
      <c r="F18" s="9"/>
      <c r="G18" s="9"/>
      <c r="H18" s="10">
        <f t="shared" si="0"/>
        <v>0</v>
      </c>
      <c r="I18" s="9">
        <f t="shared" si="1"/>
        <v>30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106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106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39" t="s">
        <v>27</v>
      </c>
      <c r="C33" s="39"/>
      <c r="D33" s="39"/>
      <c r="G33" s="24" t="s">
        <v>28</v>
      </c>
      <c r="H33" s="24"/>
      <c r="I33" s="24"/>
      <c r="J33" s="24"/>
    </row>
    <row r="34" spans="1:10" ht="62.25" customHeight="1" x14ac:dyDescent="0.2">
      <c r="B34" s="40"/>
      <c r="C34" s="40"/>
      <c r="D34" s="40"/>
      <c r="G34" s="36"/>
      <c r="H34" s="36"/>
      <c r="I34" s="36"/>
      <c r="J34" s="36"/>
    </row>
    <row r="35" spans="1:10" hidden="1" x14ac:dyDescent="0.2">
      <c r="A35" s="41" t="e">
        <v>#REF!</v>
      </c>
      <c r="B35" s="41"/>
      <c r="C35" s="6"/>
      <c r="E35" s="41"/>
      <c r="F35" s="41"/>
      <c r="G35" s="41"/>
      <c r="H35" s="41"/>
    </row>
    <row r="36" spans="1:10" hidden="1" x14ac:dyDescent="0.2"/>
    <row r="37" spans="1:10" ht="45" customHeight="1" x14ac:dyDescent="0.2">
      <c r="B37" s="42" t="str">
        <f>B10</f>
        <v>M.T.I. MARIA DE LOS ANGELES PELAYO VAQUERO</v>
      </c>
      <c r="C37" s="42"/>
      <c r="D37" s="42"/>
      <c r="E37" s="13"/>
      <c r="F37" s="13"/>
      <c r="G37" s="42"/>
      <c r="H37" s="42"/>
      <c r="I37" s="42"/>
      <c r="J37" s="42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mary</cp:lastModifiedBy>
  <cp:revision/>
  <dcterms:created xsi:type="dcterms:W3CDTF">2021-11-22T14:45:25Z</dcterms:created>
  <dcterms:modified xsi:type="dcterms:W3CDTF">2023-03-27T20:53:07Z</dcterms:modified>
  <cp:category/>
  <cp:contentStatus/>
</cp:coreProperties>
</file>