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8_{35D8A0E8-59AC-43F6-B87C-6B13A856A4B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'4'!$A$1:$N$43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4" l="1"/>
  <c r="L23" i="24"/>
  <c r="A22" i="24"/>
  <c r="L21" i="24"/>
  <c r="I21" i="24"/>
  <c r="I19" i="24" l="1"/>
  <c r="I17" i="24"/>
  <c r="L17" i="24"/>
  <c r="L15" i="24"/>
  <c r="I15" i="24"/>
  <c r="L14" i="24"/>
  <c r="I14" i="24"/>
  <c r="C15" i="23"/>
  <c r="A16" i="24"/>
  <c r="I18" i="23"/>
  <c r="L18" i="23"/>
  <c r="L18" i="10" l="1"/>
  <c r="I18" i="10"/>
  <c r="L17" i="10"/>
  <c r="I17" i="10"/>
  <c r="L16" i="10"/>
  <c r="I16" i="10"/>
  <c r="L15" i="10"/>
  <c r="L14" i="10"/>
  <c r="B37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4" i="24"/>
  <c r="M34" i="24"/>
  <c r="K34" i="24"/>
  <c r="G34" i="24"/>
  <c r="F34" i="24"/>
  <c r="I26" i="24"/>
  <c r="I25" i="24"/>
  <c r="E24" i="24"/>
  <c r="I24" i="24" s="1"/>
  <c r="D24" i="24"/>
  <c r="C24" i="24"/>
  <c r="A24" i="24"/>
  <c r="E22" i="24"/>
  <c r="I22" i="24" s="1"/>
  <c r="D22" i="24"/>
  <c r="C22" i="24"/>
  <c r="E20" i="24"/>
  <c r="I20" i="24" s="1"/>
  <c r="D20" i="24"/>
  <c r="C20" i="24"/>
  <c r="A20" i="24"/>
  <c r="E18" i="24"/>
  <c r="I18" i="24" s="1"/>
  <c r="D18" i="24"/>
  <c r="A18" i="24"/>
  <c r="E16" i="24"/>
  <c r="I16" i="24" s="1"/>
  <c r="D16" i="24"/>
  <c r="C16" i="24"/>
  <c r="B10" i="24"/>
  <c r="B43" i="24" s="1"/>
  <c r="L8" i="24"/>
  <c r="H8" i="24"/>
  <c r="E8" i="24"/>
  <c r="N29" i="23"/>
  <c r="M29" i="23"/>
  <c r="K29" i="23"/>
  <c r="G29" i="23"/>
  <c r="F29" i="23"/>
  <c r="E19" i="23"/>
  <c r="I19" i="23" s="1"/>
  <c r="D19" i="23"/>
  <c r="C19" i="23"/>
  <c r="A19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A15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J14" i="22" l="1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6" i="24"/>
  <c r="L18" i="24"/>
  <c r="L20" i="24"/>
  <c r="L22" i="24"/>
  <c r="L24" i="24"/>
  <c r="L25" i="24"/>
  <c r="L26" i="24"/>
  <c r="E34" i="24"/>
  <c r="L14" i="23"/>
  <c r="L15" i="23"/>
  <c r="L16" i="23"/>
  <c r="L17" i="23"/>
  <c r="L19" i="23"/>
  <c r="E29" i="23"/>
  <c r="L14" i="22"/>
  <c r="E28" i="22"/>
  <c r="I28" i="10"/>
  <c r="J28" i="10" s="1"/>
  <c r="H28" i="10"/>
  <c r="L28" i="10"/>
  <c r="I28" i="25" l="1"/>
  <c r="J28" i="25" s="1"/>
  <c r="L28" i="25"/>
  <c r="H28" i="25"/>
  <c r="I34" i="24"/>
  <c r="J34" i="24" s="1"/>
  <c r="L34" i="24"/>
  <c r="H34" i="24"/>
  <c r="I29" i="23"/>
  <c r="L29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<sst xmlns="http://schemas.openxmlformats.org/spreadsheetml/2006/main" count="239" uniqueCount="53">
  <si>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</si>
  <si>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</si>
  <si>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</si>
  <si>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</si>
  <si>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</si>
  <si>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</si>
  <si>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</si>
  <si>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</si>
  <si>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</si>
  <si>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</si>
  <si>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</si>
  <si>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</si>
  <si>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</si>
  <si>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</si>
  <si>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</si>
  <si>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</si>
  <si>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</si>
  <si>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</si>
  <si>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</si>
  <si>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</si>
  <si>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</si>
  <si>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</si>
  <si>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</si>
  <si>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</si>
  <si>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</si>
  <si>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</si>
  <si>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</si>
  <si>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</si>
  <si>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</si>
  <si>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</si>
  <si>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</si>
  <si>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</si>
  <si>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IINF</t>
  </si>
  <si>
    <t>M.T.I. MARIA DE LOS ANGELES PELAYO VAQUERO</t>
  </si>
  <si>
    <t>MTRA. GUADALUPE ZETINA RUZ</t>
  </si>
  <si>
    <t>ALGORITMOS Y LENGUAJES DE PROGRAMACION</t>
  </si>
  <si>
    <t>S/E</t>
  </si>
  <si>
    <t>401A</t>
  </si>
  <si>
    <t>IIND</t>
  </si>
  <si>
    <t>ADMINISTRACION PARA INFORMATICA</t>
  </si>
  <si>
    <t>210A</t>
  </si>
  <si>
    <t>TALLER DE EMPRENDEDORES</t>
  </si>
  <si>
    <t>810A</t>
  </si>
  <si>
    <t>SISTEMAS OPERATIVOS I</t>
  </si>
  <si>
    <t>410A</t>
  </si>
  <si>
    <t>FEBRERO - JULIO 2023</t>
  </si>
  <si>
    <t>II</t>
  </si>
  <si>
    <t>III</t>
  </si>
  <si>
    <t>402B</t>
  </si>
  <si>
    <t>401 A</t>
  </si>
  <si>
    <t>IV</t>
  </si>
  <si>
    <t>V</t>
  </si>
  <si>
    <t>401B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</si>
</sst>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9" fontId="5" fillId="0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337343</xdr:colOff>
      <xdr:row>33</xdr:row>
      <xdr:rowOff>89297</xdr:rowOff>
    </xdr:from>
    <xdr:to>
      <xdr:col>3</xdr:col>
      <xdr:colOff>303259</xdr:colOff>
      <xdr:row>33</xdr:row>
      <xdr:rowOff>686961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609" y="8245078"/>
          <a:ext cx="481853" cy="597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96" zoomScaleNormal="96" zoomScaleSheetLayoutView="100" workbookViewId="0">
      <selection activeCell="D14" sqref="D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4</v>
      </c>
      <c r="I8" s="42" t="s">
        <v>7</v>
      </c>
      <c r="J8" s="42"/>
      <c r="K8" s="42"/>
      <c r="L8" s="36" t="s">
        <v>45</v>
      </c>
      <c r="M8" s="36"/>
      <c r="N8" s="36"/>
    </row>
    <row r="10" spans="1:14" x14ac:dyDescent="0.2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8" t="s">
        <v>35</v>
      </c>
      <c r="B14" s="9" t="s">
        <v>36</v>
      </c>
      <c r="C14" s="9" t="s">
        <v>37</v>
      </c>
      <c r="D14" s="9" t="s">
        <v>38</v>
      </c>
      <c r="E14" s="9">
        <v>20</v>
      </c>
      <c r="F14" s="9"/>
      <c r="G14" s="9"/>
      <c r="H14" s="10"/>
      <c r="I14" s="9">
        <v>20</v>
      </c>
      <c r="J14" s="10"/>
      <c r="K14" s="9">
        <v>0</v>
      </c>
      <c r="L14" s="10">
        <f t="shared" ref="L14:L18" si="0">K14/E14</f>
        <v>0</v>
      </c>
      <c r="M14" s="9"/>
      <c r="N14" s="15"/>
    </row>
    <row r="15" spans="1:14" s="11" customFormat="1" ht="25.5" x14ac:dyDescent="0.2">
      <c r="A15" s="8" t="s">
        <v>35</v>
      </c>
      <c r="B15" s="9" t="s">
        <v>36</v>
      </c>
      <c r="C15" s="9" t="s">
        <v>48</v>
      </c>
      <c r="D15" s="9" t="s">
        <v>38</v>
      </c>
      <c r="E15" s="9">
        <v>15</v>
      </c>
      <c r="F15" s="9"/>
      <c r="G15" s="9"/>
      <c r="H15" s="10"/>
      <c r="I15" s="9">
        <v>15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x14ac:dyDescent="0.2">
      <c r="A16" s="8" t="s">
        <v>39</v>
      </c>
      <c r="B16" s="9" t="s">
        <v>21</v>
      </c>
      <c r="C16" s="9" t="s">
        <v>40</v>
      </c>
      <c r="D16" s="9" t="s">
        <v>32</v>
      </c>
      <c r="E16" s="9">
        <v>24</v>
      </c>
      <c r="F16" s="9">
        <v>24</v>
      </c>
      <c r="G16" s="9"/>
      <c r="H16" s="10"/>
      <c r="I16" s="9">
        <f t="shared" ref="I16:I18" si="1">(E16-SUM(F16:G16))-K16</f>
        <v>0</v>
      </c>
      <c r="J16" s="10"/>
      <c r="K16" s="9">
        <v>0</v>
      </c>
      <c r="L16" s="10">
        <f t="shared" si="0"/>
        <v>0</v>
      </c>
      <c r="M16" s="9">
        <v>89</v>
      </c>
      <c r="N16" s="15">
        <v>0.67</v>
      </c>
    </row>
    <row r="17" spans="1:14" s="11" customFormat="1" x14ac:dyDescent="0.2">
      <c r="A17" s="8" t="s">
        <v>41</v>
      </c>
      <c r="B17" s="9" t="s">
        <v>21</v>
      </c>
      <c r="C17" s="9" t="s">
        <v>42</v>
      </c>
      <c r="D17" s="9" t="s">
        <v>32</v>
      </c>
      <c r="E17" s="9">
        <v>17</v>
      </c>
      <c r="F17" s="9">
        <v>17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89</v>
      </c>
      <c r="N17" s="15">
        <v>0.56000000000000005</v>
      </c>
    </row>
    <row r="18" spans="1:14" s="11" customFormat="1" x14ac:dyDescent="0.2">
      <c r="A18" s="8" t="s">
        <v>43</v>
      </c>
      <c r="B18" s="9" t="s">
        <v>21</v>
      </c>
      <c r="C18" s="9" t="s">
        <v>44</v>
      </c>
      <c r="D18" s="9" t="s">
        <v>32</v>
      </c>
      <c r="E18" s="9">
        <v>30</v>
      </c>
      <c r="F18" s="9">
        <v>30</v>
      </c>
      <c r="G18" s="9"/>
      <c r="H18" s="21"/>
      <c r="I18" s="22">
        <f t="shared" si="1"/>
        <v>0</v>
      </c>
      <c r="J18" s="21"/>
      <c r="K18" s="22">
        <v>0</v>
      </c>
      <c r="L18" s="21">
        <f t="shared" si="0"/>
        <v>0</v>
      </c>
      <c r="M18" s="9">
        <v>89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71</v>
      </c>
      <c r="G28" s="17">
        <f>SUM(G14:G27)</f>
        <v>0</v>
      </c>
      <c r="H28" s="18">
        <f>SUM(F28:G28)/E28</f>
        <v>0.66981132075471694</v>
      </c>
      <c r="I28" s="17">
        <f t="shared" ref="I28" si="2">(E28-SUM(F28:G28))-K28</f>
        <v>35</v>
      </c>
      <c r="J28" s="18">
        <f t="shared" ref="J28" si="3">I28/E28</f>
        <v>0.330188679245283</v>
      </c>
      <c r="K28" s="17">
        <f>SUM(K14:K27)</f>
        <v>0</v>
      </c>
      <c r="L28" s="18">
        <f t="shared" ref="L28" si="4">K28/E28</f>
        <v>0</v>
      </c>
      <c r="M28" s="17">
        <f>AVERAGE(M14:M27)</f>
        <v>89</v>
      </c>
      <c r="N28" s="19">
        <f>AVERAGE(N14:N27)</f>
        <v>0.57666666666666666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M.T.I. MARIA DE LOS ANGELES PELAYO VAQUERO</v>
      </c>
      <c r="C37" s="30"/>
      <c r="D37" s="30"/>
      <c r="E37" s="13"/>
      <c r="F37" s="13"/>
      <c r="G37" s="30" t="s">
        <v>34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ALGORITMOS Y LENGUAJES DE PROGRAMACION</v>
      </c>
      <c r="B14" s="9" t="s">
        <v>21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>
        <v>90</v>
      </c>
      <c r="N14" s="15">
        <v>0.9</v>
      </c>
    </row>
    <row r="15" spans="1:14" s="11" customFormat="1" ht="25.5" x14ac:dyDescent="0.2">
      <c r="A15" s="9" t="str">
        <f>'1'!A15</f>
        <v>ALGORITMOS Y LENGUAJES DE PROGRAMACION</v>
      </c>
      <c r="B15" s="9" t="s">
        <v>21</v>
      </c>
      <c r="C15" s="9" t="str">
        <f>'1'!C15</f>
        <v>402B</v>
      </c>
      <c r="D15" s="9" t="str">
        <f>'1'!D15</f>
        <v>IIND</v>
      </c>
      <c r="E15" s="9">
        <f>'1'!E15</f>
        <v>15</v>
      </c>
      <c r="F15" s="9">
        <v>12</v>
      </c>
      <c r="G15" s="9"/>
      <c r="H15" s="10"/>
      <c r="I15" s="9">
        <v>3</v>
      </c>
      <c r="J15" s="10">
        <f t="shared" si="0"/>
        <v>0.2</v>
      </c>
      <c r="K15" s="9"/>
      <c r="L15" s="10">
        <f t="shared" si="1"/>
        <v>0</v>
      </c>
      <c r="M15" s="9">
        <v>73</v>
      </c>
      <c r="N15" s="15">
        <v>0.8</v>
      </c>
    </row>
    <row r="16" spans="1:14" s="11" customFormat="1" x14ac:dyDescent="0.2">
      <c r="A16" s="9" t="str">
        <f>'1'!A16</f>
        <v>ADMINISTRACION PARA INFORMATICA</v>
      </c>
      <c r="B16" s="9" t="s">
        <v>36</v>
      </c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/>
      <c r="I16" s="9"/>
      <c r="J16" s="10"/>
      <c r="K16" s="9"/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 t="s">
        <v>36</v>
      </c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/>
      <c r="I17" s="9"/>
      <c r="J17" s="10"/>
      <c r="K17" s="9"/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 t="s">
        <v>36</v>
      </c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/>
      <c r="I18" s="9"/>
      <c r="J18" s="10"/>
      <c r="K18" s="9"/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32</v>
      </c>
      <c r="G28" s="17">
        <f>SUM(G14:G27)</f>
        <v>0</v>
      </c>
      <c r="H28" s="18">
        <f>SUM(F28:G28)/E28</f>
        <v>0.30188679245283018</v>
      </c>
      <c r="I28" s="17">
        <f t="shared" ref="I28" si="2">(E28-SUM(F28:G28))-K28</f>
        <v>74</v>
      </c>
      <c r="J28" s="18">
        <f t="shared" si="0"/>
        <v>0.69811320754716977</v>
      </c>
      <c r="K28" s="17">
        <f>SUM(K14:K27)</f>
        <v>0</v>
      </c>
      <c r="L28" s="18">
        <f t="shared" si="1"/>
        <v>0</v>
      </c>
      <c r="M28" s="17">
        <f>AVERAGE(M14:M27)</f>
        <v>81.5</v>
      </c>
      <c r="N28" s="19">
        <f>AVERAGE(N14:N27)</f>
        <v>0.85000000000000009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M.T.I. MARIA DE LOS ANGELES PELAYO VAQUERO</v>
      </c>
      <c r="C37" s="30"/>
      <c r="D37" s="30"/>
      <c r="E37" s="13"/>
      <c r="F37" s="13"/>
      <c r="G37" s="30" t="s">
        <v>34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20" zoomScale="85" zoomScaleNormal="85" zoomScaleSheetLayoutView="100" workbookViewId="0">
      <selection activeCell="G38" sqref="G38:J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ALGORITMOS Y LENGUAJES DE PROGRAMACION</v>
      </c>
      <c r="B14" s="9" t="s">
        <v>46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18</v>
      </c>
      <c r="G14" s="9"/>
      <c r="H14" s="10"/>
      <c r="I14" s="9">
        <f t="shared" ref="I14:I29" si="0">(E14-SUM(F14:G14))-K14</f>
        <v>2</v>
      </c>
      <c r="J14" s="10"/>
      <c r="K14" s="9">
        <v>0</v>
      </c>
      <c r="L14" s="10">
        <f t="shared" ref="L14:L29" si="1">K14/E14</f>
        <v>0</v>
      </c>
      <c r="M14" s="9">
        <v>76</v>
      </c>
      <c r="N14" s="15">
        <v>0.75</v>
      </c>
    </row>
    <row r="15" spans="1:14" s="11" customFormat="1" ht="25.5" x14ac:dyDescent="0.2">
      <c r="A15" s="9" t="str">
        <f>'1'!A15</f>
        <v>ALGORITMOS Y LENGUAJES DE PROGRAMACION</v>
      </c>
      <c r="B15" s="9" t="s">
        <v>46</v>
      </c>
      <c r="C15" s="9" t="str">
        <f>'1'!C15</f>
        <v>402B</v>
      </c>
      <c r="D15" s="9" t="str">
        <f>'1'!D15</f>
        <v>IIND</v>
      </c>
      <c r="E15" s="9">
        <f>'1'!E15</f>
        <v>15</v>
      </c>
      <c r="F15" s="9">
        <v>12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65</v>
      </c>
      <c r="N15" s="15">
        <v>0.8</v>
      </c>
    </row>
    <row r="16" spans="1:14" s="26" customFormat="1" x14ac:dyDescent="0.2">
      <c r="A16" s="23" t="str">
        <f>'1'!A16</f>
        <v>ADMINISTRACION PARA INFORMATICA</v>
      </c>
      <c r="B16" s="23" t="s">
        <v>46</v>
      </c>
      <c r="C16" s="23" t="str">
        <f>'1'!C16</f>
        <v>210A</v>
      </c>
      <c r="D16" s="23" t="str">
        <f>'1'!D16</f>
        <v>IINF</v>
      </c>
      <c r="E16" s="23">
        <f>'1'!E16</f>
        <v>24</v>
      </c>
      <c r="F16" s="23">
        <v>17</v>
      </c>
      <c r="G16" s="23"/>
      <c r="H16" s="24"/>
      <c r="I16" s="23">
        <f t="shared" si="0"/>
        <v>7</v>
      </c>
      <c r="J16" s="24"/>
      <c r="K16" s="23">
        <v>0</v>
      </c>
      <c r="L16" s="24">
        <f t="shared" si="1"/>
        <v>0</v>
      </c>
      <c r="M16" s="23">
        <v>57</v>
      </c>
      <c r="N16" s="25">
        <v>0.71</v>
      </c>
    </row>
    <row r="17" spans="1:14" s="11" customFormat="1" x14ac:dyDescent="0.2">
      <c r="A17" s="9" t="str">
        <f>'1'!A17</f>
        <v>TALLER DE EMPRENDEDORES</v>
      </c>
      <c r="B17" s="9" t="s">
        <v>46</v>
      </c>
      <c r="C17" s="9" t="str">
        <f>'1'!C17</f>
        <v>810A</v>
      </c>
      <c r="D17" s="9" t="str">
        <f>'1'!D17</f>
        <v>IINF</v>
      </c>
      <c r="E17" s="9">
        <f>'1'!E17</f>
        <v>17</v>
      </c>
      <c r="F17" s="9">
        <v>16</v>
      </c>
      <c r="G17" s="9"/>
      <c r="H17" s="10"/>
      <c r="I17" s="9">
        <f>(E17-SUM(F17:G17))-K17</f>
        <v>1</v>
      </c>
      <c r="J17" s="10"/>
      <c r="K17" s="9">
        <v>0</v>
      </c>
      <c r="L17" s="10">
        <f>K17/E17</f>
        <v>0</v>
      </c>
      <c r="M17" s="9">
        <v>86</v>
      </c>
      <c r="N17" s="15">
        <v>0.82</v>
      </c>
    </row>
    <row r="18" spans="1:14" s="11" customFormat="1" x14ac:dyDescent="0.2">
      <c r="A18" s="9" t="s">
        <v>41</v>
      </c>
      <c r="B18" s="9" t="s">
        <v>47</v>
      </c>
      <c r="C18" s="9" t="s">
        <v>42</v>
      </c>
      <c r="D18" s="9" t="s">
        <v>32</v>
      </c>
      <c r="E18" s="9">
        <v>17</v>
      </c>
      <c r="F18" s="9">
        <v>14</v>
      </c>
      <c r="G18" s="9"/>
      <c r="H18" s="10"/>
      <c r="I18" s="9">
        <f>(E18-SUM(F18:G18))-K18</f>
        <v>3</v>
      </c>
      <c r="J18" s="10"/>
      <c r="K18" s="9">
        <v>0</v>
      </c>
      <c r="L18" s="10">
        <f>K18/E18</f>
        <v>0</v>
      </c>
      <c r="M18" s="9">
        <v>80</v>
      </c>
      <c r="N18" s="15">
        <v>0.76</v>
      </c>
    </row>
    <row r="19" spans="1:14" s="11" customFormat="1" x14ac:dyDescent="0.2">
      <c r="A19" s="9" t="str">
        <f>'1'!A18</f>
        <v>SISTEMAS OPERATIVOS I</v>
      </c>
      <c r="B19" s="9" t="s">
        <v>46</v>
      </c>
      <c r="C19" s="9" t="str">
        <f>'1'!C18</f>
        <v>410A</v>
      </c>
      <c r="D19" s="9" t="str">
        <f>'1'!D18</f>
        <v>IINF</v>
      </c>
      <c r="E19" s="9">
        <f>'1'!E18</f>
        <v>30</v>
      </c>
      <c r="F19" s="9">
        <v>28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83</v>
      </c>
      <c r="N19" s="15">
        <v>0.87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123</v>
      </c>
      <c r="F29" s="17">
        <f>SUM(F14:F28)</f>
        <v>105</v>
      </c>
      <c r="G29" s="17">
        <f>SUM(G14:G28)</f>
        <v>0</v>
      </c>
      <c r="H29" s="18"/>
      <c r="I29" s="17">
        <f t="shared" si="0"/>
        <v>18</v>
      </c>
      <c r="J29" s="18"/>
      <c r="K29" s="17">
        <f>SUM(K14:K28)</f>
        <v>0</v>
      </c>
      <c r="L29" s="18">
        <f t="shared" si="1"/>
        <v>0</v>
      </c>
      <c r="M29" s="17">
        <f>AVERAGE(M14:M28)</f>
        <v>74.5</v>
      </c>
      <c r="N29" s="19">
        <f>AVERAGE(N14:N28)</f>
        <v>0.78500000000000003</v>
      </c>
    </row>
    <row r="31" spans="1:14" ht="120" customHeight="1" x14ac:dyDescent="0.2">
      <c r="A31" s="39" t="s">
        <v>26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3" spans="1:10" x14ac:dyDescent="0.2">
      <c r="A33" s="12"/>
    </row>
    <row r="34" spans="1:10" x14ac:dyDescent="0.2">
      <c r="B34" s="33" t="s">
        <v>27</v>
      </c>
      <c r="C34" s="33"/>
      <c r="D34" s="33"/>
      <c r="G34" s="34" t="s">
        <v>28</v>
      </c>
      <c r="H34" s="34"/>
      <c r="I34" s="34"/>
      <c r="J34" s="34"/>
    </row>
    <row r="35" spans="1:10" ht="62.25" customHeight="1" x14ac:dyDescent="0.2">
      <c r="B35" s="35"/>
      <c r="C35" s="35"/>
      <c r="D35" s="35"/>
      <c r="G35" s="36"/>
      <c r="H35" s="36"/>
      <c r="I35" s="36"/>
      <c r="J35" s="36"/>
    </row>
    <row r="36" spans="1:10" hidden="1" x14ac:dyDescent="0.2">
      <c r="A36" s="29" t="e">
        <v>#REF!</v>
      </c>
      <c r="B36" s="29"/>
      <c r="C36" s="6"/>
      <c r="E36" s="29"/>
      <c r="F36" s="29"/>
      <c r="G36" s="29"/>
      <c r="H36" s="29"/>
    </row>
    <row r="37" spans="1:10" hidden="1" x14ac:dyDescent="0.2"/>
    <row r="38" spans="1:10" ht="45" customHeight="1" x14ac:dyDescent="0.2">
      <c r="B38" s="30" t="str">
        <f>B10</f>
        <v>M.T.I. MARIA DE LOS ANGELES PELAYO VAQUERO</v>
      </c>
      <c r="C38" s="30"/>
      <c r="D38" s="30"/>
      <c r="E38" s="13"/>
      <c r="F38" s="13"/>
      <c r="G38" s="30" t="s">
        <v>34</v>
      </c>
      <c r="H38" s="30"/>
      <c r="I38" s="30"/>
      <c r="J38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tabSelected="1" topLeftCell="A25" zoomScale="85" zoomScaleNormal="85" zoomScaleSheetLayoutView="100" workbookViewId="0">
      <selection activeCell="G43" sqref="G43:J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ht="25.5" x14ac:dyDescent="0.2">
      <c r="A14" s="27" t="s">
        <v>35</v>
      </c>
      <c r="B14" s="9" t="s">
        <v>47</v>
      </c>
      <c r="C14" s="9" t="s">
        <v>49</v>
      </c>
      <c r="D14" s="28" t="s">
        <v>38</v>
      </c>
      <c r="E14" s="28">
        <v>20</v>
      </c>
      <c r="F14" s="9">
        <v>13</v>
      </c>
      <c r="G14" s="9"/>
      <c r="H14" s="10"/>
      <c r="I14" s="9">
        <f t="shared" ref="I14:I15" si="0">(E14-SUM(F14:G14))-K14</f>
        <v>7</v>
      </c>
      <c r="J14" s="10"/>
      <c r="K14" s="9">
        <v>0</v>
      </c>
      <c r="L14" s="10">
        <f t="shared" ref="L14:L15" si="1">K14/E14</f>
        <v>0</v>
      </c>
      <c r="M14" s="9">
        <v>54</v>
      </c>
      <c r="N14" s="15">
        <v>0.65</v>
      </c>
    </row>
    <row r="15" spans="1:14" ht="25.5" x14ac:dyDescent="0.2">
      <c r="A15" s="9" t="s">
        <v>35</v>
      </c>
      <c r="B15" s="9" t="s">
        <v>50</v>
      </c>
      <c r="C15" s="9" t="s">
        <v>37</v>
      </c>
      <c r="D15" s="9" t="s">
        <v>38</v>
      </c>
      <c r="E15" s="9"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60</v>
      </c>
      <c r="N15" s="15">
        <v>0.7</v>
      </c>
    </row>
    <row r="16" spans="1:14" s="11" customFormat="1" ht="25.5" x14ac:dyDescent="0.2">
      <c r="A16" s="9" t="str">
        <f>'1'!A14</f>
        <v>ALGORITMOS Y LENGUAJES DE PROGRAMACION</v>
      </c>
      <c r="B16" s="9" t="s">
        <v>51</v>
      </c>
      <c r="C16" s="9" t="str">
        <f>'1'!C14</f>
        <v>401A</v>
      </c>
      <c r="D16" s="9" t="str">
        <f>'1'!D14</f>
        <v>IIND</v>
      </c>
      <c r="E16" s="9">
        <f>'1'!E14</f>
        <v>20</v>
      </c>
      <c r="F16" s="9">
        <v>14</v>
      </c>
      <c r="G16" s="9"/>
      <c r="H16" s="10"/>
      <c r="I16" s="9">
        <f t="shared" ref="I16:I34" si="2">(E16-SUM(F16:G16))-K16</f>
        <v>6</v>
      </c>
      <c r="J16" s="10"/>
      <c r="K16" s="9">
        <v>0</v>
      </c>
      <c r="L16" s="10">
        <f t="shared" ref="L16:L34" si="3">K16/E16</f>
        <v>0</v>
      </c>
      <c r="M16" s="9">
        <v>60</v>
      </c>
      <c r="N16" s="15">
        <v>0.7</v>
      </c>
    </row>
    <row r="17" spans="1:14" s="11" customFormat="1" ht="25.5" x14ac:dyDescent="0.2">
      <c r="A17" s="9" t="s">
        <v>35</v>
      </c>
      <c r="B17" s="9" t="s">
        <v>47</v>
      </c>
      <c r="C17" s="9" t="s">
        <v>52</v>
      </c>
      <c r="D17" s="9" t="s">
        <v>38</v>
      </c>
      <c r="E17" s="9">
        <v>15</v>
      </c>
      <c r="F17" s="9">
        <v>11</v>
      </c>
      <c r="G17" s="9"/>
      <c r="H17" s="10"/>
      <c r="I17" s="9">
        <f t="shared" si="2"/>
        <v>4</v>
      </c>
      <c r="J17" s="10"/>
      <c r="K17" s="9">
        <v>0</v>
      </c>
      <c r="L17" s="10">
        <f t="shared" si="3"/>
        <v>0</v>
      </c>
      <c r="M17" s="9">
        <v>61</v>
      </c>
      <c r="N17" s="15">
        <v>0.73</v>
      </c>
    </row>
    <row r="18" spans="1:14" s="11" customFormat="1" ht="25.5" x14ac:dyDescent="0.2">
      <c r="A18" s="9" t="str">
        <f>'1'!A15</f>
        <v>ALGORITMOS Y LENGUAJES DE PROGRAMACION</v>
      </c>
      <c r="B18" s="9" t="s">
        <v>50</v>
      </c>
      <c r="C18" s="9" t="s">
        <v>52</v>
      </c>
      <c r="D18" s="9" t="str">
        <f>'1'!D15</f>
        <v>IIND</v>
      </c>
      <c r="E18" s="9">
        <f>'1'!E15</f>
        <v>15</v>
      </c>
      <c r="F18" s="9">
        <v>11</v>
      </c>
      <c r="G18" s="9"/>
      <c r="H18" s="10"/>
      <c r="I18" s="9">
        <f t="shared" si="2"/>
        <v>4</v>
      </c>
      <c r="J18" s="10"/>
      <c r="K18" s="9">
        <v>0</v>
      </c>
      <c r="L18" s="10">
        <f t="shared" si="3"/>
        <v>0</v>
      </c>
      <c r="M18" s="9">
        <v>63</v>
      </c>
      <c r="N18" s="15">
        <v>0.73</v>
      </c>
    </row>
    <row r="19" spans="1:14" s="11" customFormat="1" ht="25.5" x14ac:dyDescent="0.2">
      <c r="A19" s="9" t="s">
        <v>35</v>
      </c>
      <c r="B19" s="9" t="s">
        <v>51</v>
      </c>
      <c r="C19" s="9" t="s">
        <v>52</v>
      </c>
      <c r="D19" s="9" t="s">
        <v>38</v>
      </c>
      <c r="E19" s="9">
        <v>15</v>
      </c>
      <c r="F19" s="9">
        <v>11</v>
      </c>
      <c r="G19" s="9"/>
      <c r="H19" s="10"/>
      <c r="I19" s="9">
        <f t="shared" ref="I19" si="4">(E19-SUM(F19:G19))-K19</f>
        <v>4</v>
      </c>
      <c r="J19" s="10"/>
      <c r="K19" s="9">
        <v>0</v>
      </c>
      <c r="L19" s="10">
        <v>0</v>
      </c>
      <c r="M19" s="9">
        <v>63</v>
      </c>
      <c r="N19" s="15">
        <v>0.73</v>
      </c>
    </row>
    <row r="20" spans="1:14" s="11" customFormat="1" x14ac:dyDescent="0.2">
      <c r="A20" s="9" t="str">
        <f>'1'!A16</f>
        <v>ADMINISTRACION PARA INFORMATICA</v>
      </c>
      <c r="B20" s="9" t="s">
        <v>47</v>
      </c>
      <c r="C20" s="9" t="str">
        <f>'1'!C16</f>
        <v>210A</v>
      </c>
      <c r="D20" s="9" t="str">
        <f>'1'!D16</f>
        <v>IINF</v>
      </c>
      <c r="E20" s="9">
        <f>'1'!E16</f>
        <v>24</v>
      </c>
      <c r="F20" s="9">
        <v>18</v>
      </c>
      <c r="G20" s="9"/>
      <c r="H20" s="10"/>
      <c r="I20" s="9">
        <f t="shared" si="2"/>
        <v>6</v>
      </c>
      <c r="J20" s="10"/>
      <c r="K20" s="9">
        <v>0</v>
      </c>
      <c r="L20" s="10">
        <f t="shared" si="3"/>
        <v>0</v>
      </c>
      <c r="M20" s="9">
        <v>57</v>
      </c>
      <c r="N20" s="15">
        <v>0.75</v>
      </c>
    </row>
    <row r="21" spans="1:14" s="11" customFormat="1" x14ac:dyDescent="0.2">
      <c r="A21" s="9" t="s">
        <v>39</v>
      </c>
      <c r="B21" s="9" t="s">
        <v>50</v>
      </c>
      <c r="C21" s="9" t="s">
        <v>40</v>
      </c>
      <c r="D21" s="9" t="s">
        <v>32</v>
      </c>
      <c r="E21" s="9">
        <v>24</v>
      </c>
      <c r="F21" s="9">
        <v>18</v>
      </c>
      <c r="G21" s="9"/>
      <c r="H21" s="10"/>
      <c r="I21" s="9">
        <f t="shared" si="2"/>
        <v>6</v>
      </c>
      <c r="J21" s="10"/>
      <c r="K21" s="9">
        <v>0</v>
      </c>
      <c r="L21" s="10">
        <f t="shared" si="3"/>
        <v>0</v>
      </c>
      <c r="M21" s="9">
        <v>57</v>
      </c>
      <c r="N21" s="15">
        <v>0.75</v>
      </c>
    </row>
    <row r="22" spans="1:14" s="11" customFormat="1" x14ac:dyDescent="0.2">
      <c r="A22" s="9" t="str">
        <f>'1'!A17</f>
        <v>TALLER DE EMPRENDEDORES</v>
      </c>
      <c r="B22" s="9" t="s">
        <v>50</v>
      </c>
      <c r="C22" s="9" t="str">
        <f>'1'!C17</f>
        <v>810A</v>
      </c>
      <c r="D22" s="9" t="str">
        <f>'1'!D17</f>
        <v>IINF</v>
      </c>
      <c r="E22" s="9">
        <f>'1'!E17</f>
        <v>17</v>
      </c>
      <c r="F22" s="9">
        <v>15</v>
      </c>
      <c r="G22" s="9"/>
      <c r="H22" s="10"/>
      <c r="I22" s="9">
        <f t="shared" si="2"/>
        <v>2</v>
      </c>
      <c r="J22" s="10"/>
      <c r="K22" s="9">
        <v>0</v>
      </c>
      <c r="L22" s="10">
        <f t="shared" si="3"/>
        <v>0</v>
      </c>
      <c r="M22" s="9">
        <v>80</v>
      </c>
      <c r="N22" s="15">
        <v>0.88</v>
      </c>
    </row>
    <row r="23" spans="1:14" s="11" customFormat="1" x14ac:dyDescent="0.2">
      <c r="A23" s="9" t="s">
        <v>41</v>
      </c>
      <c r="B23" s="9" t="s">
        <v>51</v>
      </c>
      <c r="C23" s="9" t="s">
        <v>42</v>
      </c>
      <c r="D23" s="9" t="s">
        <v>32</v>
      </c>
      <c r="E23" s="9">
        <v>17</v>
      </c>
      <c r="F23" s="9">
        <v>16</v>
      </c>
      <c r="G23" s="9"/>
      <c r="H23" s="10"/>
      <c r="I23" s="9">
        <f t="shared" ref="I23" si="5">(E23-SUM(F23:G23))-K23</f>
        <v>1</v>
      </c>
      <c r="J23" s="10"/>
      <c r="K23" s="9">
        <v>0</v>
      </c>
      <c r="L23" s="10">
        <f t="shared" ref="L23" si="6">K23/E23</f>
        <v>0</v>
      </c>
      <c r="M23" s="9">
        <v>89</v>
      </c>
      <c r="N23" s="15">
        <v>0.82</v>
      </c>
    </row>
    <row r="24" spans="1:14" s="11" customFormat="1" x14ac:dyDescent="0.2">
      <c r="A24" s="9" t="str">
        <f>'1'!A18</f>
        <v>SISTEMAS OPERATIVOS I</v>
      </c>
      <c r="B24" s="9" t="s">
        <v>47</v>
      </c>
      <c r="C24" s="9" t="str">
        <f>'1'!C18</f>
        <v>410A</v>
      </c>
      <c r="D24" s="9" t="str">
        <f>'1'!D18</f>
        <v>IINF</v>
      </c>
      <c r="E24" s="9">
        <f>'1'!E18</f>
        <v>30</v>
      </c>
      <c r="F24" s="9">
        <v>27</v>
      </c>
      <c r="G24" s="9"/>
      <c r="H24" s="10"/>
      <c r="I24" s="9">
        <f t="shared" si="2"/>
        <v>3</v>
      </c>
      <c r="J24" s="10"/>
      <c r="K24" s="9">
        <v>0</v>
      </c>
      <c r="L24" s="10">
        <f t="shared" si="3"/>
        <v>0</v>
      </c>
      <c r="M24" s="9">
        <v>79</v>
      </c>
      <c r="N24" s="15">
        <v>0.67</v>
      </c>
    </row>
    <row r="25" spans="1:14" s="11" customFormat="1" x14ac:dyDescent="0.2">
      <c r="A25" s="9" t="s">
        <v>43</v>
      </c>
      <c r="B25" s="9" t="s">
        <v>50</v>
      </c>
      <c r="C25" s="9" t="s">
        <v>44</v>
      </c>
      <c r="D25" s="9" t="s">
        <v>32</v>
      </c>
      <c r="E25" s="9">
        <v>30</v>
      </c>
      <c r="F25" s="9">
        <v>22</v>
      </c>
      <c r="G25" s="9"/>
      <c r="H25" s="10"/>
      <c r="I25" s="9">
        <f t="shared" si="2"/>
        <v>8</v>
      </c>
      <c r="J25" s="10"/>
      <c r="K25" s="9">
        <v>0</v>
      </c>
      <c r="L25" s="10">
        <f t="shared" si="3"/>
        <v>0</v>
      </c>
      <c r="M25" s="9">
        <v>68</v>
      </c>
      <c r="N25" s="15">
        <v>0.73</v>
      </c>
    </row>
    <row r="26" spans="1:14" s="11" customFormat="1" x14ac:dyDescent="0.2">
      <c r="A26" s="9" t="s">
        <v>43</v>
      </c>
      <c r="B26" s="9" t="s">
        <v>51</v>
      </c>
      <c r="C26" s="9" t="s">
        <v>44</v>
      </c>
      <c r="D26" s="9" t="s">
        <v>32</v>
      </c>
      <c r="E26" s="9">
        <v>30</v>
      </c>
      <c r="F26" s="9">
        <v>22</v>
      </c>
      <c r="G26" s="9"/>
      <c r="H26" s="10"/>
      <c r="I26" s="9">
        <f t="shared" si="2"/>
        <v>8</v>
      </c>
      <c r="J26" s="10"/>
      <c r="K26" s="9">
        <v>0</v>
      </c>
      <c r="L26" s="10">
        <f t="shared" si="3"/>
        <v>0</v>
      </c>
      <c r="M26" s="9">
        <v>68</v>
      </c>
      <c r="N26" s="15">
        <v>0.73</v>
      </c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ht="16.5" customHeight="1" x14ac:dyDescent="0.2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ht="13.5" thickBot="1" x14ac:dyDescent="0.25">
      <c r="A34" s="16" t="s">
        <v>24</v>
      </c>
      <c r="B34" s="17" t="s">
        <v>25</v>
      </c>
      <c r="C34" s="17" t="s">
        <v>25</v>
      </c>
      <c r="D34" s="17" t="s">
        <v>25</v>
      </c>
      <c r="E34" s="17">
        <f>SUM(E16:E33)</f>
        <v>237</v>
      </c>
      <c r="F34" s="17">
        <f>SUM(F16:F33)</f>
        <v>185</v>
      </c>
      <c r="G34" s="17">
        <f>SUM(G16:G33)</f>
        <v>0</v>
      </c>
      <c r="H34" s="18">
        <f>SUM(F34:G34)/E34</f>
        <v>0.78059071729957807</v>
      </c>
      <c r="I34" s="17">
        <f t="shared" si="2"/>
        <v>52</v>
      </c>
      <c r="J34" s="18">
        <f t="shared" ref="J34" si="7">I34/E34</f>
        <v>0.21940928270042195</v>
      </c>
      <c r="K34" s="17">
        <f>SUM(K16:K33)</f>
        <v>0</v>
      </c>
      <c r="L34" s="18">
        <f t="shared" si="3"/>
        <v>0</v>
      </c>
      <c r="M34" s="17">
        <f>AVERAGE(M16:M33)</f>
        <v>67.727272727272734</v>
      </c>
      <c r="N34" s="19">
        <f>AVERAGE(N16:N33)</f>
        <v>0.74727272727272731</v>
      </c>
    </row>
    <row r="36" spans="1:14" ht="120" customHeight="1" x14ac:dyDescent="0.2">
      <c r="A36" s="39" t="s">
        <v>26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8" spans="1:14" x14ac:dyDescent="0.2">
      <c r="A38" s="12"/>
    </row>
    <row r="39" spans="1:14" x14ac:dyDescent="0.2">
      <c r="B39" s="33" t="s">
        <v>27</v>
      </c>
      <c r="C39" s="33"/>
      <c r="D39" s="33"/>
      <c r="G39" s="34" t="s">
        <v>28</v>
      </c>
      <c r="H39" s="34"/>
      <c r="I39" s="34"/>
      <c r="J39" s="34"/>
    </row>
    <row r="40" spans="1:14" ht="62.25" customHeight="1" x14ac:dyDescent="0.2">
      <c r="B40" s="35"/>
      <c r="C40" s="35"/>
      <c r="D40" s="35"/>
      <c r="G40" s="36"/>
      <c r="H40" s="36"/>
      <c r="I40" s="36"/>
      <c r="J40" s="36"/>
    </row>
    <row r="41" spans="1:14" hidden="1" x14ac:dyDescent="0.2">
      <c r="A41" s="29" t="e">
        <v>#REF!</v>
      </c>
      <c r="B41" s="29"/>
      <c r="C41" s="6"/>
      <c r="E41" s="29"/>
      <c r="F41" s="29"/>
      <c r="G41" s="29"/>
      <c r="H41" s="29"/>
    </row>
    <row r="42" spans="1:14" hidden="1" x14ac:dyDescent="0.2"/>
    <row r="43" spans="1:14" ht="45" customHeight="1" x14ac:dyDescent="0.2">
      <c r="B43" s="30" t="str">
        <f>B10</f>
        <v>M.T.I. MARIA DE LOS ANGELES PELAYO VAQUERO</v>
      </c>
      <c r="C43" s="30"/>
      <c r="D43" s="30"/>
      <c r="E43" s="13"/>
      <c r="F43" s="13"/>
      <c r="G43" s="30" t="s">
        <v>34</v>
      </c>
      <c r="H43" s="30"/>
      <c r="I43" s="30"/>
      <c r="J43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6:N36"/>
    <mergeCell ref="B40:D40"/>
    <mergeCell ref="G40:J40"/>
    <mergeCell ref="B39:D39"/>
    <mergeCell ref="G39:J39"/>
    <mergeCell ref="A41:B41"/>
    <mergeCell ref="E41:H41"/>
    <mergeCell ref="B43:D43"/>
    <mergeCell ref="G43:J4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ALGORITMOS Y LENGUAJES DE PROGRAMACION</v>
      </c>
      <c r="B14" s="9"/>
      <c r="C14" s="9" t="str">
        <f>'1'!C14</f>
        <v>401A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ALGORITMOS Y LENGUAJES DE PROGRAMACION</v>
      </c>
      <c r="B15" s="9"/>
      <c r="C15" s="9" t="str">
        <f>'1'!C15</f>
        <v>402B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ADMINISTRACION PARA INFORMATICA</v>
      </c>
      <c r="B16" s="9"/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/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/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M.T.I. MARIA DE LOS ANGELES PELAYO VAQUERO</v>
      </c>
      <c r="C37" s="30"/>
      <c r="D37" s="30"/>
      <c r="E37" s="13"/>
      <c r="F37" s="13"/>
      <c r="G37" s="30"/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Maria</cp:lastModifiedBy>
  <cp:revision/>
  <dcterms:created xsi:type="dcterms:W3CDTF">2021-11-22T14:45:25Z</dcterms:created>
  <dcterms:modified xsi:type="dcterms:W3CDTF">2023-06-24T16:14:25Z</dcterms:modified>
  <cp:category/>
  <cp:contentStatus/>
</cp:coreProperties>
</file>