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naFrancisca\Desktop\2323-FebJul\Docencia\"/>
    </mc:Choice>
  </mc:AlternateContent>
  <xr:revisionPtr revIDLastSave="0" documentId="13_ncr:1_{8048E43E-9769-4885-BE06-ED125C028D3F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C15" i="4"/>
  <c r="D15" i="4"/>
  <c r="E15" i="4"/>
  <c r="C16" i="4"/>
  <c r="D16" i="4"/>
  <c r="E16" i="4"/>
  <c r="C17" i="4"/>
  <c r="D17" i="4"/>
  <c r="E17" i="4"/>
  <c r="C18" i="4"/>
  <c r="D18" i="4"/>
  <c r="E18" i="4"/>
  <c r="A15" i="4"/>
  <c r="A16" i="4"/>
  <c r="A17" i="4"/>
  <c r="A18" i="4"/>
  <c r="E15" i="3"/>
  <c r="E16" i="3"/>
  <c r="E17" i="3"/>
  <c r="E18" i="3"/>
  <c r="C15" i="2"/>
  <c r="C16" i="2"/>
  <c r="C17" i="2"/>
  <c r="C18" i="2"/>
  <c r="D15" i="3"/>
  <c r="D16" i="3"/>
  <c r="D17" i="3"/>
  <c r="D18" i="3"/>
  <c r="C15" i="3"/>
  <c r="C16" i="3"/>
  <c r="C17" i="3"/>
  <c r="C18" i="3"/>
  <c r="A15" i="3"/>
  <c r="A16" i="3"/>
  <c r="A17" i="3"/>
  <c r="A18" i="3"/>
  <c r="E15" i="2"/>
  <c r="E16" i="2"/>
  <c r="E17" i="2"/>
  <c r="E18" i="2"/>
  <c r="A15" i="2"/>
  <c r="A16" i="2"/>
  <c r="A17" i="2"/>
  <c r="A18" i="2"/>
  <c r="L18" i="4" l="1"/>
  <c r="A14" i="4"/>
  <c r="L18" i="3"/>
  <c r="E14" i="3"/>
  <c r="D14" i="3"/>
  <c r="C14" i="3"/>
  <c r="A14" i="3"/>
  <c r="I15" i="2" l="1"/>
  <c r="D15" i="2"/>
  <c r="L18" i="2"/>
  <c r="D18" i="2"/>
  <c r="I17" i="2"/>
  <c r="D17" i="2"/>
  <c r="I18" i="4"/>
  <c r="L17" i="4"/>
  <c r="I17" i="4"/>
  <c r="L16" i="4"/>
  <c r="I16" i="4"/>
  <c r="L15" i="4"/>
  <c r="I15" i="4"/>
  <c r="I18" i="3"/>
  <c r="L17" i="3"/>
  <c r="I17" i="3"/>
  <c r="L16" i="3"/>
  <c r="I16" i="3"/>
  <c r="L15" i="3"/>
  <c r="I15" i="3"/>
  <c r="L14" i="3"/>
  <c r="I14" i="3"/>
  <c r="N28" i="4"/>
  <c r="M28" i="4"/>
  <c r="K28" i="4"/>
  <c r="G28" i="4"/>
  <c r="F28" i="4"/>
  <c r="N28" i="3"/>
  <c r="M28" i="3"/>
  <c r="K28" i="3"/>
  <c r="G28" i="3"/>
  <c r="F28" i="3"/>
  <c r="E28" i="3"/>
  <c r="N28" i="2"/>
  <c r="M28" i="2"/>
  <c r="K28" i="2"/>
  <c r="G28" i="2"/>
  <c r="F28" i="2"/>
  <c r="N28" i="1"/>
  <c r="M28" i="1"/>
  <c r="K28" i="1"/>
  <c r="L15" i="1"/>
  <c r="L16" i="1"/>
  <c r="L17" i="1"/>
  <c r="L14" i="1"/>
  <c r="I18" i="1"/>
  <c r="I16" i="1"/>
  <c r="I17" i="1"/>
  <c r="I14" i="1"/>
  <c r="G28" i="1"/>
  <c r="F28" i="1"/>
  <c r="E28" i="1"/>
  <c r="B37" i="5"/>
  <c r="N28" i="5"/>
  <c r="M28" i="5"/>
  <c r="K28" i="5"/>
  <c r="G28" i="5"/>
  <c r="F28" i="5"/>
  <c r="I17" i="5"/>
  <c r="J17" i="5" s="1"/>
  <c r="I15" i="5"/>
  <c r="J15" i="5" s="1"/>
  <c r="E14" i="5"/>
  <c r="I14" i="5" s="1"/>
  <c r="J14" i="5" s="1"/>
  <c r="D14" i="5"/>
  <c r="C14" i="5"/>
  <c r="A14" i="5"/>
  <c r="B10" i="5"/>
  <c r="L8" i="5"/>
  <c r="H8" i="5"/>
  <c r="E8" i="5"/>
  <c r="E14" i="4"/>
  <c r="I14" i="4" s="1"/>
  <c r="D14" i="4"/>
  <c r="C14" i="4"/>
  <c r="B10" i="4"/>
  <c r="B37" i="4" s="1"/>
  <c r="L8" i="4"/>
  <c r="H8" i="4"/>
  <c r="E8" i="4"/>
  <c r="B10" i="3"/>
  <c r="B37" i="3" s="1"/>
  <c r="L8" i="3"/>
  <c r="H8" i="3"/>
  <c r="E8" i="3"/>
  <c r="I16" i="2"/>
  <c r="D16" i="2"/>
  <c r="E14" i="2"/>
  <c r="L14" i="2" s="1"/>
  <c r="D14" i="2"/>
  <c r="C14" i="2"/>
  <c r="A14" i="2"/>
  <c r="B10" i="2"/>
  <c r="B37" i="2" s="1"/>
  <c r="L8" i="2"/>
  <c r="H8" i="2"/>
  <c r="E8" i="2"/>
  <c r="B37" i="1"/>
  <c r="I15" i="1"/>
  <c r="L14" i="4" l="1"/>
  <c r="L28" i="1"/>
  <c r="L16" i="5"/>
  <c r="H16" i="5"/>
  <c r="L14" i="5"/>
  <c r="H14" i="5"/>
  <c r="L15" i="2"/>
  <c r="I16" i="5"/>
  <c r="J16" i="5" s="1"/>
  <c r="L17" i="5"/>
  <c r="H17" i="5"/>
  <c r="L15" i="5"/>
  <c r="H15" i="5"/>
  <c r="E28" i="5"/>
  <c r="H28" i="5" s="1"/>
  <c r="E28" i="4"/>
  <c r="L28" i="4" s="1"/>
  <c r="I28" i="4"/>
  <c r="L16" i="2"/>
  <c r="I14" i="2"/>
  <c r="L17" i="2"/>
  <c r="I18" i="2"/>
  <c r="E28" i="2"/>
  <c r="L28" i="2" s="1"/>
  <c r="L28" i="3"/>
  <c r="I28" i="3"/>
  <c r="I28" i="1"/>
  <c r="I28" i="5" l="1"/>
  <c r="J28" i="5" s="1"/>
  <c r="L28" i="5"/>
  <c r="I28" i="2"/>
</calcChain>
</file>

<file path=xl/sharedStrings.xml><?xml version="1.0" encoding="utf-8"?>
<sst xmlns="http://schemas.openxmlformats.org/spreadsheetml/2006/main" count="198" uniqueCount="49">
  <si>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</si>
  <si>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</si>
  <si>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</si>
  <si>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</si>
  <si>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</si>
  <si>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</si>
  <si>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</si>
  <si>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</si>
  <si>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</si>
  <si>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</si>
  <si>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</si>
  <si>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</si>
  <si>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</si>
  <si>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</si>
  <si>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</si>
  <si>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</si>
  <si>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</si>
  <si>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</si>
  <si>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</si>
  <si>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</si>
  <si>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</si>
  <si>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</si>
  <si>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</si>
  <si>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</si>
  <si>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</si>
  <si>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</si>
  <si>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</si>
  <si>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</si>
  <si>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</si>
  <si>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</si>
  <si>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</si>
  <si>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</si>
  <si>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</si>
  <si>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</si>
  <si>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</si>
  <si>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</si>
  <si>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</si>
  <si>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T</t>
  </si>
  <si>
    <t>MÉTODOS NUMÉRICOS</t>
  </si>
  <si>
    <t>SISTEMAS PROGRAMABLES</t>
  </si>
  <si>
    <t>PROGRAMACIÓN LÓGICA Y FUNCIONAL</t>
  </si>
  <si>
    <t>TALLER DE INVESTIGACIÓN II</t>
  </si>
  <si>
    <t>DESARROLLO PROFESIONAL</t>
  </si>
  <si>
    <t>404A</t>
  </si>
  <si>
    <t>604A</t>
  </si>
  <si>
    <t>804A</t>
  </si>
  <si>
    <t>TIN</t>
  </si>
  <si>
    <t>ISC. LILY ALEJANDRA MEDRANO MENDOZA</t>
  </si>
  <si>
    <t>FEB -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</si>
</sst>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0" zoomScale="80" zoomScaleNormal="80" zoomScaleSheetLayoutView="50" workbookViewId="0">
      <selection activeCell="G37" sqref="G37:J3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35</v>
      </c>
      <c r="C8" s="30"/>
      <c r="D8" s="6" t="s">
        <v>6</v>
      </c>
      <c r="E8" s="7">
        <v>5</v>
      </c>
      <c r="F8" s="1"/>
      <c r="G8" s="4" t="s">
        <v>7</v>
      </c>
      <c r="H8" s="7">
        <v>5</v>
      </c>
      <c r="I8" s="42" t="s">
        <v>8</v>
      </c>
      <c r="J8" s="24"/>
      <c r="K8" s="24"/>
      <c r="L8" s="31" t="s">
        <v>48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">
        <v>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0" t="s">
        <v>38</v>
      </c>
      <c r="B14" s="11" t="s">
        <v>22</v>
      </c>
      <c r="C14" s="11" t="s">
        <v>43</v>
      </c>
      <c r="D14" s="11" t="s">
        <v>36</v>
      </c>
      <c r="E14" s="11">
        <v>18</v>
      </c>
      <c r="F14" s="11">
        <v>17</v>
      </c>
      <c r="G14" s="11"/>
      <c r="H14" s="12"/>
      <c r="I14" s="11">
        <f>(E14-SUM(F14:G14))-K14</f>
        <v>1</v>
      </c>
      <c r="J14" s="12"/>
      <c r="K14" s="11">
        <v>0</v>
      </c>
      <c r="L14" s="12">
        <f t="shared" ref="L14:L17" si="0">K14/E14</f>
        <v>0</v>
      </c>
      <c r="M14" s="11">
        <v>88</v>
      </c>
      <c r="N14" s="13">
        <v>0.72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0" t="s">
        <v>39</v>
      </c>
      <c r="B15" s="11" t="s">
        <v>22</v>
      </c>
      <c r="C15" s="11" t="s">
        <v>44</v>
      </c>
      <c r="D15" s="11" t="s">
        <v>36</v>
      </c>
      <c r="E15" s="11">
        <v>25</v>
      </c>
      <c r="F15" s="11">
        <v>15</v>
      </c>
      <c r="G15" s="11"/>
      <c r="H15" s="12"/>
      <c r="I15" s="11">
        <f>(E15-SUM(F15:G15))-K15</f>
        <v>10</v>
      </c>
      <c r="J15" s="12"/>
      <c r="K15" s="11">
        <v>0</v>
      </c>
      <c r="L15" s="12">
        <f t="shared" si="0"/>
        <v>0</v>
      </c>
      <c r="M15" s="11">
        <v>58</v>
      </c>
      <c r="N15" s="13">
        <v>0.6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0" t="s">
        <v>40</v>
      </c>
      <c r="B16" s="11" t="s">
        <v>34</v>
      </c>
      <c r="C16" s="11" t="s">
        <v>44</v>
      </c>
      <c r="D16" s="11" t="s">
        <v>36</v>
      </c>
      <c r="E16" s="11">
        <v>28</v>
      </c>
      <c r="F16" s="11"/>
      <c r="G16" s="11"/>
      <c r="H16" s="12"/>
      <c r="I16" s="11">
        <f t="shared" ref="I16:I18" si="1">(E16-SUM(F16:G16))-K16</f>
        <v>28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0" t="s">
        <v>41</v>
      </c>
      <c r="B17" s="11" t="s">
        <v>34</v>
      </c>
      <c r="C17" s="11" t="s">
        <v>45</v>
      </c>
      <c r="D17" s="11" t="s">
        <v>36</v>
      </c>
      <c r="E17" s="11">
        <v>22</v>
      </c>
      <c r="F17" s="11"/>
      <c r="G17" s="11"/>
      <c r="H17" s="12"/>
      <c r="I17" s="11">
        <f t="shared" si="1"/>
        <v>22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0" t="s">
        <v>42</v>
      </c>
      <c r="B18" s="11" t="s">
        <v>34</v>
      </c>
      <c r="C18" s="11" t="s">
        <v>46</v>
      </c>
      <c r="D18" s="11" t="s">
        <v>36</v>
      </c>
      <c r="E18" s="11">
        <v>6</v>
      </c>
      <c r="F18" s="11"/>
      <c r="G18" s="11"/>
      <c r="H18" s="12"/>
      <c r="I18" s="11">
        <f t="shared" si="1"/>
        <v>6</v>
      </c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5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5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5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5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5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5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5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5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5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32</v>
      </c>
      <c r="G28" s="17">
        <f>SUM(G14:G27)</f>
        <v>0</v>
      </c>
      <c r="H28" s="18"/>
      <c r="I28" s="17">
        <f>SUM(I14:I27)</f>
        <v>67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73</v>
      </c>
      <c r="N28" s="19">
        <f>AVERAGE(N14:N27)</f>
        <v>0.65999999999999992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47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30" workbookViewId="0">
      <selection activeCell="G37" sqref="G37:J3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4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2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2" t="s">
        <v>8</v>
      </c>
      <c r="J8" s="24"/>
      <c r="K8" s="24"/>
      <c r="L8" s="31" t="str">
        <f>'1'!L8</f>
        <v>FEB - JUL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18</v>
      </c>
      <c r="F14" s="11"/>
      <c r="G14" s="11"/>
      <c r="H14" s="12"/>
      <c r="I14" s="11">
        <f>(E14-SUM(F14:G14))-K14</f>
        <v>18</v>
      </c>
      <c r="J14" s="12"/>
      <c r="K14" s="11">
        <v>0</v>
      </c>
      <c r="L14" s="12">
        <f t="shared" ref="L14:L18" si="0">K14/E14</f>
        <v>0</v>
      </c>
      <c r="M14" s="11">
        <v>86</v>
      </c>
      <c r="N14" s="13">
        <v>0.82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SISTEMAS PROGRAMABLES</v>
      </c>
      <c r="B15" s="11"/>
      <c r="C15" s="11" t="str">
        <f>'1'!C15</f>
        <v>604A</v>
      </c>
      <c r="D15" s="11" t="str">
        <f>'1'!D14</f>
        <v>ISIC</v>
      </c>
      <c r="E15" s="11">
        <f>'1'!E15</f>
        <v>25</v>
      </c>
      <c r="F15" s="11"/>
      <c r="G15" s="11"/>
      <c r="H15" s="12"/>
      <c r="I15" s="11">
        <f>(E15-SUM(F15:G15))-K15</f>
        <v>25</v>
      </c>
      <c r="J15" s="12"/>
      <c r="K15" s="11">
        <v>0</v>
      </c>
      <c r="L15" s="12">
        <f t="shared" ref="L15" si="1">K15/E15</f>
        <v>0</v>
      </c>
      <c r="M15" s="11">
        <v>79</v>
      </c>
      <c r="N15" s="13">
        <v>0.77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PROGRAMACIÓN LÓGICA Y FUNCIONAL</v>
      </c>
      <c r="B16" s="11"/>
      <c r="C16" s="11" t="str">
        <f>'1'!C16</f>
        <v>604A</v>
      </c>
      <c r="D16" s="11" t="str">
        <f>'1'!D15</f>
        <v>ISIC</v>
      </c>
      <c r="E16" s="11">
        <f>'1'!E16</f>
        <v>28</v>
      </c>
      <c r="F16" s="11"/>
      <c r="G16" s="11"/>
      <c r="H16" s="12"/>
      <c r="I16" s="11">
        <f>(E16-SUM(F16:G16))-K16</f>
        <v>28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 II</v>
      </c>
      <c r="B17" s="11"/>
      <c r="C17" s="11" t="str">
        <f>'1'!C17</f>
        <v>804A</v>
      </c>
      <c r="D17" s="11" t="str">
        <f>'1'!D16</f>
        <v>ISIC</v>
      </c>
      <c r="E17" s="11">
        <f>'1'!E17</f>
        <v>22</v>
      </c>
      <c r="F17" s="11"/>
      <c r="G17" s="11"/>
      <c r="H17" s="12"/>
      <c r="I17" s="11">
        <f t="shared" ref="I17:I18" si="2">(E17-SUM(F17:G17))-K17</f>
        <v>22</v>
      </c>
      <c r="J17" s="12"/>
      <c r="K17" s="11">
        <v>0</v>
      </c>
      <c r="L17" s="12">
        <f t="shared" si="0"/>
        <v>0</v>
      </c>
      <c r="M17" s="11">
        <v>75</v>
      </c>
      <c r="N17" s="13">
        <v>0.88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DESARROLLO PROFESIONAL</v>
      </c>
      <c r="B18" s="11"/>
      <c r="C18" s="11" t="str">
        <f>'1'!C18</f>
        <v>TIN</v>
      </c>
      <c r="D18" s="11" t="str">
        <f>'1'!D17</f>
        <v>ISIC</v>
      </c>
      <c r="E18" s="11">
        <f>'1'!E18</f>
        <v>6</v>
      </c>
      <c r="F18" s="11"/>
      <c r="G18" s="11"/>
      <c r="H18" s="12"/>
      <c r="I18" s="11">
        <f t="shared" si="2"/>
        <v>6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/>
      <c r="I28" s="17">
        <f>SUM(I14:I27)</f>
        <v>99</v>
      </c>
      <c r="J28" s="18"/>
      <c r="K28" s="17">
        <f>SUM(K14:K27)</f>
        <v>0</v>
      </c>
      <c r="L28" s="18">
        <f t="shared" ref="L28" si="3">K28/E28</f>
        <v>0</v>
      </c>
      <c r="M28" s="22">
        <f>AVERAGE(M14:M27)</f>
        <v>80</v>
      </c>
      <c r="N28" s="19">
        <f>AVERAGE(N14:N27)</f>
        <v>0.82333333333333325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47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30" workbookViewId="0">
      <selection activeCell="G37" sqref="G37:J3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3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2" t="s">
        <v>8</v>
      </c>
      <c r="J8" s="24"/>
      <c r="K8" s="24"/>
      <c r="L8" s="31" t="str">
        <f>'1'!L8</f>
        <v>FEB - JUL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18</v>
      </c>
      <c r="F14" s="11"/>
      <c r="G14" s="11"/>
      <c r="H14" s="12"/>
      <c r="I14" s="11">
        <f>(E14-SUM(F14:G14))-K14</f>
        <v>18</v>
      </c>
      <c r="J14" s="12"/>
      <c r="K14" s="11">
        <v>0</v>
      </c>
      <c r="L14" s="12">
        <f t="shared" ref="L14:L18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SISTEMAS PROGRAMABLES</v>
      </c>
      <c r="B15" s="11"/>
      <c r="C15" s="11" t="str">
        <f>'1'!C15</f>
        <v>604A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>
        <f>(E15-SUM(F15:G15))-K15</f>
        <v>25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PROGRAMACIÓN LÓGICA Y FUNCIONAL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ref="I16:I18" si="1">(E16-SUM(F16:G16))-K16</f>
        <v>28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 II</v>
      </c>
      <c r="B17" s="11"/>
      <c r="C17" s="11" t="str">
        <f>'1'!C17</f>
        <v>804A</v>
      </c>
      <c r="D17" s="11" t="str">
        <f>'1'!D17</f>
        <v>ISIC</v>
      </c>
      <c r="E17" s="11">
        <f>'1'!E17</f>
        <v>22</v>
      </c>
      <c r="F17" s="11"/>
      <c r="G17" s="11"/>
      <c r="H17" s="12"/>
      <c r="I17" s="11">
        <f t="shared" si="1"/>
        <v>22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DESARROLLO PROFESIONAL</v>
      </c>
      <c r="B18" s="11"/>
      <c r="C18" s="11" t="str">
        <f>'1'!C18</f>
        <v>TIN</v>
      </c>
      <c r="D18" s="11" t="str">
        <f>'1'!D18</f>
        <v>ISIC</v>
      </c>
      <c r="E18" s="11">
        <f>'1'!E18</f>
        <v>6</v>
      </c>
      <c r="F18" s="11"/>
      <c r="G18" s="11"/>
      <c r="H18" s="12"/>
      <c r="I18" s="11">
        <f t="shared" si="1"/>
        <v>6</v>
      </c>
      <c r="J18" s="12"/>
      <c r="K18" s="11">
        <v>0</v>
      </c>
      <c r="L18" s="12">
        <f t="shared" si="0"/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/>
      <c r="I28" s="17">
        <f>SUM(I14:I27)</f>
        <v>99</v>
      </c>
      <c r="J28" s="18"/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47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27" zoomScale="80" zoomScaleNormal="80" workbookViewId="0">
      <selection activeCell="G37" sqref="G37:J3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>
        <v>4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2" t="s">
        <v>8</v>
      </c>
      <c r="J8" s="24"/>
      <c r="K8" s="24"/>
      <c r="L8" s="31" t="str">
        <f>'1'!L8</f>
        <v>FEB - JUL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18</v>
      </c>
      <c r="F14" s="11"/>
      <c r="G14" s="11"/>
      <c r="H14" s="12"/>
      <c r="I14" s="11">
        <f>(E14-SUM(F14:G14))-K14</f>
        <v>18</v>
      </c>
      <c r="J14" s="12"/>
      <c r="K14" s="11">
        <v>0</v>
      </c>
      <c r="L14" s="12">
        <f t="shared" ref="L14:L17" si="0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SISTEMAS PROGRAMABLES</v>
      </c>
      <c r="B15" s="11"/>
      <c r="C15" s="11" t="str">
        <f>'1'!C15</f>
        <v>604A</v>
      </c>
      <c r="D15" s="11" t="str">
        <f>'1'!D15</f>
        <v>ISIC</v>
      </c>
      <c r="E15" s="11">
        <f>'1'!E15</f>
        <v>25</v>
      </c>
      <c r="F15" s="11"/>
      <c r="G15" s="11"/>
      <c r="H15" s="12"/>
      <c r="I15" s="11">
        <f>(E15-SUM(F15:G15))-K15</f>
        <v>25</v>
      </c>
      <c r="J15" s="12"/>
      <c r="K15" s="11">
        <v>0</v>
      </c>
      <c r="L15" s="12">
        <f t="shared" si="0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PROGRAMACIÓN LÓGICA Y FUNCIONAL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ref="I16:I18" si="1">(E16-SUM(F16:G16))-K16</f>
        <v>28</v>
      </c>
      <c r="J16" s="12"/>
      <c r="K16" s="11">
        <v>0</v>
      </c>
      <c r="L16" s="12">
        <f t="shared" si="0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 II</v>
      </c>
      <c r="B17" s="11"/>
      <c r="C17" s="11" t="str">
        <f>'1'!C17</f>
        <v>804A</v>
      </c>
      <c r="D17" s="11" t="str">
        <f>'1'!D17</f>
        <v>ISIC</v>
      </c>
      <c r="E17" s="11">
        <f>'1'!E17</f>
        <v>22</v>
      </c>
      <c r="F17" s="11"/>
      <c r="G17" s="11"/>
      <c r="H17" s="12"/>
      <c r="I17" s="11">
        <f t="shared" si="1"/>
        <v>22</v>
      </c>
      <c r="J17" s="12"/>
      <c r="K17" s="11">
        <v>0</v>
      </c>
      <c r="L17" s="12">
        <f t="shared" si="0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DESARROLLO PROFESIONAL</v>
      </c>
      <c r="B18" s="11"/>
      <c r="C18" s="11" t="str">
        <f>'1'!C18</f>
        <v>TIN</v>
      </c>
      <c r="D18" s="11" t="str">
        <f>'1'!D18</f>
        <v>ISIC</v>
      </c>
      <c r="E18" s="11">
        <f>'1'!E18</f>
        <v>6</v>
      </c>
      <c r="F18" s="11"/>
      <c r="G18" s="11"/>
      <c r="H18" s="12"/>
      <c r="I18" s="11">
        <f t="shared" si="1"/>
        <v>6</v>
      </c>
      <c r="J18" s="12"/>
      <c r="K18" s="11">
        <v>0</v>
      </c>
      <c r="L18" s="12">
        <f t="shared" ref="L18" si="2">K18/E18</f>
        <v>0</v>
      </c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0</v>
      </c>
      <c r="G28" s="17">
        <f>SUM(G14:G27)</f>
        <v>0</v>
      </c>
      <c r="H28" s="18"/>
      <c r="I28" s="17">
        <f>SUM(I14:I27)</f>
        <v>99</v>
      </c>
      <c r="J28" s="18"/>
      <c r="K28" s="17">
        <f>SUM(K14:K27)</f>
        <v>0</v>
      </c>
      <c r="L28" s="18">
        <f t="shared" ref="L28" si="3">K28/E28</f>
        <v>0</v>
      </c>
      <c r="M28" s="17" t="e">
        <f>AVERAGE(M14:M27)</f>
        <v>#DIV/0!</v>
      </c>
      <c r="N28" s="19" t="e">
        <f>AVERAGE(N14:N27)</f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47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topLeftCell="A25" zoomScale="80" zoomScaleNormal="80" workbookViewId="0">
      <selection activeCell="G37" sqref="G37:J3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26" ht="62.25" customHeight="1" x14ac:dyDescent="0.35">
      <c r="A1" s="1"/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28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28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4" t="s">
        <v>3</v>
      </c>
      <c r="B6" s="24"/>
      <c r="C6" s="24"/>
      <c r="D6" s="24"/>
      <c r="E6" s="45" t="s">
        <v>32</v>
      </c>
      <c r="F6" s="30"/>
      <c r="G6" s="30"/>
      <c r="H6" s="30"/>
      <c r="I6" s="30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4" t="s">
        <v>5</v>
      </c>
      <c r="B8" s="31" t="s">
        <v>33</v>
      </c>
      <c r="C8" s="30"/>
      <c r="D8" s="6" t="s">
        <v>6</v>
      </c>
      <c r="E8" s="5">
        <f>'1'!E8</f>
        <v>5</v>
      </c>
      <c r="G8" s="4" t="s">
        <v>7</v>
      </c>
      <c r="H8" s="5">
        <f>'1'!H8</f>
        <v>5</v>
      </c>
      <c r="I8" s="42" t="s">
        <v>8</v>
      </c>
      <c r="J8" s="24"/>
      <c r="K8" s="24"/>
      <c r="L8" s="31" t="str">
        <f>'1'!L8</f>
        <v>FEB - JUL 2023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4" t="s">
        <v>31</v>
      </c>
      <c r="B10" s="31" t="str">
        <f>'1'!B10</f>
        <v>ANA FRANCISCA LULE RANGEL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33" t="s">
        <v>10</v>
      </c>
      <c r="B12" s="35" t="s">
        <v>11</v>
      </c>
      <c r="C12" s="35" t="s">
        <v>12</v>
      </c>
      <c r="D12" s="37" t="s">
        <v>13</v>
      </c>
      <c r="E12" s="37" t="s">
        <v>14</v>
      </c>
      <c r="F12" s="38" t="s">
        <v>15</v>
      </c>
      <c r="G12" s="39"/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40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4"/>
      <c r="B13" s="36"/>
      <c r="C13" s="36"/>
      <c r="D13" s="36"/>
      <c r="E13" s="36"/>
      <c r="F13" s="9" t="s">
        <v>23</v>
      </c>
      <c r="G13" s="9" t="s">
        <v>24</v>
      </c>
      <c r="H13" s="36"/>
      <c r="I13" s="36"/>
      <c r="J13" s="36"/>
      <c r="K13" s="36"/>
      <c r="L13" s="36"/>
      <c r="M13" s="36"/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1" t="str">
        <f>'1'!A14</f>
        <v>MÉTODOS NUMÉRICOS</v>
      </c>
      <c r="B14" s="11" t="s">
        <v>37</v>
      </c>
      <c r="C14" s="11" t="str">
        <f>'1'!C14</f>
        <v>404A</v>
      </c>
      <c r="D14" s="11" t="str">
        <f>'1'!D14</f>
        <v>ISIC</v>
      </c>
      <c r="E14" s="11">
        <f>'1'!E14</f>
        <v>18</v>
      </c>
      <c r="F14" s="11"/>
      <c r="G14" s="11"/>
      <c r="H14" s="12">
        <f>(F14+G14)/E14</f>
        <v>0</v>
      </c>
      <c r="I14" s="11">
        <f t="shared" ref="I14:I17" si="0">(E14-SUM(F14:G14))-K14</f>
        <v>18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35">
      <c r="A15" s="11" t="str">
        <f>'1'!A15</f>
        <v>SISTEMAS PROGRAMABLES</v>
      </c>
      <c r="B15" s="11" t="s">
        <v>37</v>
      </c>
      <c r="C15" s="11" t="str">
        <f>'1'!C15</f>
        <v>604A</v>
      </c>
      <c r="D15" s="11" t="str">
        <f>'1'!D15</f>
        <v>ISIC</v>
      </c>
      <c r="E15" s="11">
        <f>'1'!E15</f>
        <v>25</v>
      </c>
      <c r="F15" s="11"/>
      <c r="G15" s="11"/>
      <c r="H15" s="12">
        <f t="shared" ref="H15:H17" si="3">(F15+G15)/E15</f>
        <v>0</v>
      </c>
      <c r="I15" s="11">
        <f t="shared" si="0"/>
        <v>25</v>
      </c>
      <c r="J15" s="12">
        <f t="shared" si="1"/>
        <v>1</v>
      </c>
      <c r="K15" s="11"/>
      <c r="L15" s="12">
        <f t="shared" si="2"/>
        <v>0</v>
      </c>
      <c r="M15" s="11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35">
      <c r="A16" s="11" t="str">
        <f>'1'!A16</f>
        <v>PROGRAMACIÓN LÓGICA Y FUNCIONAL</v>
      </c>
      <c r="B16" s="11" t="s">
        <v>37</v>
      </c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3"/>
        <v>0</v>
      </c>
      <c r="I16" s="11">
        <f t="shared" si="0"/>
        <v>28</v>
      </c>
      <c r="J16" s="12">
        <f t="shared" si="1"/>
        <v>1</v>
      </c>
      <c r="K16" s="11"/>
      <c r="L16" s="12">
        <f t="shared" si="2"/>
        <v>0</v>
      </c>
      <c r="M16" s="11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35">
      <c r="A17" s="11" t="str">
        <f>'1'!A17</f>
        <v>TALLER DE INVESTIGACIÓN II</v>
      </c>
      <c r="B17" s="11" t="s">
        <v>37</v>
      </c>
      <c r="C17" s="11" t="str">
        <f>'1'!C17</f>
        <v>804A</v>
      </c>
      <c r="D17" s="11" t="str">
        <f>'1'!D17</f>
        <v>ISIC</v>
      </c>
      <c r="E17" s="11">
        <f>'1'!E17</f>
        <v>22</v>
      </c>
      <c r="F17" s="11"/>
      <c r="G17" s="11"/>
      <c r="H17" s="12">
        <f t="shared" si="3"/>
        <v>0</v>
      </c>
      <c r="I17" s="11">
        <f t="shared" si="0"/>
        <v>22</v>
      </c>
      <c r="J17" s="12">
        <f t="shared" si="1"/>
        <v>1</v>
      </c>
      <c r="K17" s="11"/>
      <c r="L17" s="12">
        <f t="shared" si="2"/>
        <v>0</v>
      </c>
      <c r="M17" s="11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35">
      <c r="A18" s="11" t="str">
        <f>'1'!A18</f>
        <v>DESARROLLO PROFESIONAL</v>
      </c>
      <c r="B18" s="11"/>
      <c r="C18" s="11" t="str">
        <f>'1'!C18</f>
        <v>TIN</v>
      </c>
      <c r="D18" s="11" t="str">
        <f>'1'!D18</f>
        <v>ISIC</v>
      </c>
      <c r="E18" s="11">
        <f>'1'!E18</f>
        <v>6</v>
      </c>
      <c r="F18" s="11"/>
      <c r="G18" s="11"/>
      <c r="H18" s="12"/>
      <c r="I18" s="11"/>
      <c r="J18" s="12"/>
      <c r="K18" s="11"/>
      <c r="L18" s="12"/>
      <c r="M18" s="11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3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3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3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3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3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3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6.5" customHeight="1" x14ac:dyDescent="0.3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35">
      <c r="A28" s="16" t="s">
        <v>26</v>
      </c>
      <c r="B28" s="17" t="s">
        <v>25</v>
      </c>
      <c r="C28" s="17" t="s">
        <v>25</v>
      </c>
      <c r="D28" s="17" t="s">
        <v>25</v>
      </c>
      <c r="E28" s="17">
        <f t="shared" ref="E28:G28" si="4">SUM(E14:E27)</f>
        <v>99</v>
      </c>
      <c r="F28" s="17">
        <f t="shared" si="4"/>
        <v>0</v>
      </c>
      <c r="G28" s="17">
        <f t="shared" si="4"/>
        <v>0</v>
      </c>
      <c r="H28" s="18">
        <f>SUM(F28:G28)/E28</f>
        <v>0</v>
      </c>
      <c r="I28" s="17">
        <f>(E28-SUM(F28:G28))-K28</f>
        <v>99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 t="shared" ref="M28:N28" si="5">AVERAGE(M14:M27)</f>
        <v>#DIV/0!</v>
      </c>
      <c r="N28" s="19" t="e">
        <f t="shared" si="5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5">
      <c r="A30" s="26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27" t="s">
        <v>28</v>
      </c>
      <c r="C33" s="24"/>
      <c r="D33" s="24"/>
      <c r="E33" s="1"/>
      <c r="F33" s="1"/>
      <c r="G33" s="28" t="s">
        <v>29</v>
      </c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5">
      <c r="A34" s="1"/>
      <c r="B34" s="29"/>
      <c r="C34" s="30"/>
      <c r="D34" s="30"/>
      <c r="E34" s="1"/>
      <c r="F34" s="1"/>
      <c r="G34" s="31"/>
      <c r="H34" s="30"/>
      <c r="I34" s="30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5">
      <c r="A35" s="32" t="s">
        <v>30</v>
      </c>
      <c r="B35" s="24"/>
      <c r="C35" s="8"/>
      <c r="D35" s="1"/>
      <c r="E35" s="32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5">
      <c r="A37" s="1"/>
      <c r="B37" s="23" t="str">
        <f>B10</f>
        <v>ANA FRANCISCA LULE RANGEL</v>
      </c>
      <c r="C37" s="24"/>
      <c r="D37" s="24"/>
      <c r="E37" s="21"/>
      <c r="F37" s="21"/>
      <c r="G37" s="25" t="s">
        <v>47</v>
      </c>
      <c r="H37" s="24"/>
      <c r="I37" s="24"/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E6:I6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2023-03-24T22:09:21Z</dcterms:modified>
</cp:coreProperties>
</file>