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PersonalTec\2323-FebJul\ReportesSGI\"/>
    </mc:Choice>
  </mc:AlternateContent>
  <xr:revisionPtr revIDLastSave="0" documentId="13_ncr:1_{AF4F12F3-FAFD-47A9-A135-6C7C4A4D02F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16" i="2" l="1"/>
  <c r="E16" i="2"/>
  <c r="I16" i="2" s="1"/>
  <c r="E15" i="2"/>
  <c r="D18" i="2"/>
  <c r="D19" i="2"/>
  <c r="D17" i="2"/>
  <c r="D16" i="2"/>
  <c r="D15" i="2"/>
  <c r="C16" i="2"/>
  <c r="C15" i="2"/>
  <c r="A16" i="2"/>
  <c r="A15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C15" i="4"/>
  <c r="D15" i="4"/>
  <c r="E15" i="4"/>
  <c r="C16" i="4"/>
  <c r="D16" i="4"/>
  <c r="E16" i="4"/>
  <c r="C17" i="4"/>
  <c r="D17" i="4"/>
  <c r="E17" i="4"/>
  <c r="C18" i="4"/>
  <c r="D18" i="4"/>
  <c r="E18" i="4"/>
  <c r="A15" i="4"/>
  <c r="A16" i="4"/>
  <c r="A17" i="4"/>
  <c r="A18" i="4"/>
  <c r="E15" i="3"/>
  <c r="E16" i="3"/>
  <c r="E17" i="3"/>
  <c r="E18" i="3"/>
  <c r="C17" i="2"/>
  <c r="C18" i="2"/>
  <c r="C19" i="2"/>
  <c r="D15" i="3"/>
  <c r="D16" i="3"/>
  <c r="D17" i="3"/>
  <c r="D18" i="3"/>
  <c r="C15" i="3"/>
  <c r="C16" i="3"/>
  <c r="C17" i="3"/>
  <c r="C18" i="3"/>
  <c r="A15" i="3"/>
  <c r="A16" i="3"/>
  <c r="A17" i="3"/>
  <c r="A18" i="3"/>
  <c r="E17" i="2"/>
  <c r="E18" i="2"/>
  <c r="E19" i="2"/>
  <c r="A17" i="2"/>
  <c r="A18" i="2"/>
  <c r="A19" i="2"/>
  <c r="I18" i="2" l="1"/>
  <c r="L18" i="2"/>
  <c r="I17" i="2"/>
  <c r="L17" i="2"/>
  <c r="L19" i="2"/>
  <c r="I19" i="2"/>
  <c r="L18" i="4"/>
  <c r="A14" i="4"/>
  <c r="L18" i="3"/>
  <c r="E14" i="3"/>
  <c r="D14" i="3"/>
  <c r="C14" i="3"/>
  <c r="A14" i="3"/>
  <c r="I15" i="2" l="1"/>
  <c r="I18" i="4"/>
  <c r="L17" i="4"/>
  <c r="I17" i="4"/>
  <c r="L16" i="4"/>
  <c r="I16" i="4"/>
  <c r="L15" i="4"/>
  <c r="I15" i="4"/>
  <c r="I18" i="3"/>
  <c r="L17" i="3"/>
  <c r="I17" i="3"/>
  <c r="L16" i="3"/>
  <c r="I16" i="3"/>
  <c r="L15" i="3"/>
  <c r="I15" i="3"/>
  <c r="L14" i="3"/>
  <c r="I14" i="3"/>
  <c r="N28" i="4"/>
  <c r="M28" i="4"/>
  <c r="K28" i="4"/>
  <c r="G28" i="4"/>
  <c r="F28" i="4"/>
  <c r="N28" i="3"/>
  <c r="M28" i="3"/>
  <c r="K28" i="3"/>
  <c r="G28" i="3"/>
  <c r="F28" i="3"/>
  <c r="E28" i="3"/>
  <c r="N28" i="2"/>
  <c r="M28" i="2"/>
  <c r="K28" i="2"/>
  <c r="G28" i="2"/>
  <c r="F28" i="2"/>
  <c r="N28" i="1"/>
  <c r="M28" i="1"/>
  <c r="K28" i="1"/>
  <c r="L15" i="1"/>
  <c r="L16" i="1"/>
  <c r="L17" i="1"/>
  <c r="L14" i="1"/>
  <c r="I18" i="1"/>
  <c r="I16" i="1"/>
  <c r="I17" i="1"/>
  <c r="I14" i="1"/>
  <c r="G28" i="1"/>
  <c r="F28" i="1"/>
  <c r="E28" i="1"/>
  <c r="B37" i="5"/>
  <c r="N28" i="5"/>
  <c r="M28" i="5"/>
  <c r="K28" i="5"/>
  <c r="G28" i="5"/>
  <c r="F28" i="5"/>
  <c r="I17" i="5"/>
  <c r="J17" i="5" s="1"/>
  <c r="I15" i="5"/>
  <c r="J15" i="5" s="1"/>
  <c r="E14" i="5"/>
  <c r="I14" i="5" s="1"/>
  <c r="J14" i="5" s="1"/>
  <c r="D14" i="5"/>
  <c r="C14" i="5"/>
  <c r="A14" i="5"/>
  <c r="B10" i="5"/>
  <c r="L8" i="5"/>
  <c r="H8" i="5"/>
  <c r="E8" i="5"/>
  <c r="E14" i="4"/>
  <c r="I14" i="4" s="1"/>
  <c r="D14" i="4"/>
  <c r="C14" i="4"/>
  <c r="B10" i="4"/>
  <c r="B37" i="4" s="1"/>
  <c r="L8" i="4"/>
  <c r="H8" i="4"/>
  <c r="E8" i="4"/>
  <c r="B10" i="3"/>
  <c r="B37" i="3" s="1"/>
  <c r="L8" i="3"/>
  <c r="H8" i="3"/>
  <c r="E8" i="3"/>
  <c r="E14" i="2"/>
  <c r="L14" i="2" s="1"/>
  <c r="D14" i="2"/>
  <c r="C14" i="2"/>
  <c r="A14" i="2"/>
  <c r="B10" i="2"/>
  <c r="B37" i="2" s="1"/>
  <c r="L8" i="2"/>
  <c r="H8" i="2"/>
  <c r="E8" i="2"/>
  <c r="B37" i="1"/>
  <c r="I15" i="1"/>
  <c r="L14" i="4" l="1"/>
  <c r="L28" i="1"/>
  <c r="L16" i="5"/>
  <c r="H16" i="5"/>
  <c r="L14" i="5"/>
  <c r="H14" i="5"/>
  <c r="L15" i="2"/>
  <c r="I16" i="5"/>
  <c r="J16" i="5" s="1"/>
  <c r="L17" i="5"/>
  <c r="H17" i="5"/>
  <c r="L15" i="5"/>
  <c r="H15" i="5"/>
  <c r="E28" i="5"/>
  <c r="H28" i="5" s="1"/>
  <c r="E28" i="4"/>
  <c r="L28" i="4" s="1"/>
  <c r="I28" i="4"/>
  <c r="I14" i="2"/>
  <c r="E28" i="2"/>
  <c r="L28" i="2" s="1"/>
  <c r="L28" i="3"/>
  <c r="I28" i="3"/>
  <c r="I28" i="1"/>
  <c r="I28" i="5" l="1"/>
  <c r="J28" i="5" s="1"/>
  <c r="L28" i="5"/>
  <c r="I28" i="2"/>
</calcChain>
</file>

<file path=xl/sharedStrings.xml><?xml version="1.0" encoding="utf-8"?>
<sst xmlns="http://schemas.openxmlformats.org/spreadsheetml/2006/main" count="205" uniqueCount="51">
  <si>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</si>
  <si>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</si>
  <si>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</si>
  <si>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</si>
  <si>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</si>
  <si>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</si>
  <si>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</si>
  <si>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</si>
  <si>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</si>
  <si>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</si>
  <si>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</si>
  <si>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</si>
  <si>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</si>
  <si>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</si>
  <si>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</si>
  <si>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</si>
  <si>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</si>
  <si>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</si>
  <si>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</si>
  <si>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</si>
  <si>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</si>
  <si>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</si>
  <si>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</si>
  <si>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</si>
  <si>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</si>
  <si>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</si>
  <si>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</si>
  <si>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</si>
  <si>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</si>
  <si>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</si>
  <si>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</si>
  <si>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</si>
  <si>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</si>
  <si>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</si>
  <si>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</si>
  <si>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</si>
  <si>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</si>
  <si>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T</t>
  </si>
  <si>
    <t>MÉTODOS NUMÉRICOS</t>
  </si>
  <si>
    <t>SISTEMAS PROGRAMABLES</t>
  </si>
  <si>
    <t>PROGRAMACIÓN LÓGICA Y FUNCIONAL</t>
  </si>
  <si>
    <t>TALLER DE INVESTIGACIÓN II</t>
  </si>
  <si>
    <t>DESARROLLO PROFESIONAL</t>
  </si>
  <si>
    <t>404A</t>
  </si>
  <si>
    <t>604A</t>
  </si>
  <si>
    <t>804A</t>
  </si>
  <si>
    <t>TIN</t>
  </si>
  <si>
    <t>ISC. LILY ALEJANDRA MEDRANO MENDOZA</t>
  </si>
  <si>
    <t>FEB - JUL 2023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</si>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</sst>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1" fillId="0" borderId="9" xfId="0" applyFont="1" applyFill="1" applyBorder="1" applyAlignment="1">
      <alignment horizontal="center" vertical="center" wrapText="1"/>
    </xf>
    <xf numFmtId="9" fontId="1" fillId="0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8" zoomScale="80" zoomScaleNormal="80" zoomScaleSheetLayoutView="50" workbookViewId="0">
      <selection activeCell="P22" sqref="P22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35</v>
      </c>
      <c r="C8" s="30"/>
      <c r="D8" s="6" t="s">
        <v>6</v>
      </c>
      <c r="E8" s="7">
        <v>5</v>
      </c>
      <c r="F8" s="1"/>
      <c r="G8" s="4" t="s">
        <v>7</v>
      </c>
      <c r="H8" s="7">
        <v>5</v>
      </c>
      <c r="I8" s="42" t="s">
        <v>8</v>
      </c>
      <c r="J8" s="24"/>
      <c r="K8" s="24"/>
      <c r="L8" s="31" t="s">
        <v>48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">
        <v>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0" t="s">
        <v>38</v>
      </c>
      <c r="B14" s="11" t="s">
        <v>22</v>
      </c>
      <c r="C14" s="11" t="s">
        <v>43</v>
      </c>
      <c r="D14" s="11" t="s">
        <v>36</v>
      </c>
      <c r="E14" s="11">
        <v>18</v>
      </c>
      <c r="F14" s="11">
        <v>17</v>
      </c>
      <c r="G14" s="11"/>
      <c r="H14" s="12"/>
      <c r="I14" s="11">
        <f>(E14-SUM(F14:G14))-K14</f>
        <v>1</v>
      </c>
      <c r="J14" s="12"/>
      <c r="K14" s="11">
        <v>0</v>
      </c>
      <c r="L14" s="12">
        <f t="shared" ref="L14:L17" si="0">K14/E14</f>
        <v>0</v>
      </c>
      <c r="M14" s="11">
        <v>88</v>
      </c>
      <c r="N14" s="13">
        <v>0.72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0" t="s">
        <v>39</v>
      </c>
      <c r="B15" s="11" t="s">
        <v>22</v>
      </c>
      <c r="C15" s="11" t="s">
        <v>44</v>
      </c>
      <c r="D15" s="11" t="s">
        <v>36</v>
      </c>
      <c r="E15" s="11">
        <v>25</v>
      </c>
      <c r="F15" s="11">
        <v>15</v>
      </c>
      <c r="G15" s="11"/>
      <c r="H15" s="12"/>
      <c r="I15" s="11">
        <f>(E15-SUM(F15:G15))-K15</f>
        <v>10</v>
      </c>
      <c r="J15" s="12"/>
      <c r="K15" s="11">
        <v>0</v>
      </c>
      <c r="L15" s="12">
        <f t="shared" si="0"/>
        <v>0</v>
      </c>
      <c r="M15" s="11">
        <v>58</v>
      </c>
      <c r="N15" s="13">
        <v>0.6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0" t="s">
        <v>40</v>
      </c>
      <c r="B16" s="11" t="s">
        <v>34</v>
      </c>
      <c r="C16" s="11" t="s">
        <v>44</v>
      </c>
      <c r="D16" s="11" t="s">
        <v>36</v>
      </c>
      <c r="E16" s="11">
        <v>28</v>
      </c>
      <c r="F16" s="11"/>
      <c r="G16" s="11"/>
      <c r="H16" s="12"/>
      <c r="I16" s="11">
        <f t="shared" ref="I16:I18" si="1">(E16-SUM(F16:G16))-K16</f>
        <v>28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0" t="s">
        <v>41</v>
      </c>
      <c r="B17" s="11" t="s">
        <v>34</v>
      </c>
      <c r="C17" s="11" t="s">
        <v>45</v>
      </c>
      <c r="D17" s="11" t="s">
        <v>36</v>
      </c>
      <c r="E17" s="11">
        <v>22</v>
      </c>
      <c r="F17" s="11"/>
      <c r="G17" s="11"/>
      <c r="H17" s="12"/>
      <c r="I17" s="11">
        <f t="shared" si="1"/>
        <v>22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0" t="s">
        <v>42</v>
      </c>
      <c r="B18" s="11" t="s">
        <v>34</v>
      </c>
      <c r="C18" s="11" t="s">
        <v>46</v>
      </c>
      <c r="D18" s="11" t="s">
        <v>36</v>
      </c>
      <c r="E18" s="11">
        <v>6</v>
      </c>
      <c r="F18" s="11"/>
      <c r="G18" s="11"/>
      <c r="H18" s="12"/>
      <c r="I18" s="11">
        <f t="shared" si="1"/>
        <v>6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32</v>
      </c>
      <c r="G28" s="17">
        <f>SUM(G14:G27)</f>
        <v>0</v>
      </c>
      <c r="H28" s="18"/>
      <c r="I28" s="17">
        <f>SUM(I14:I27)</f>
        <v>67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73</v>
      </c>
      <c r="N28" s="19">
        <f>AVERAGE(N14:N27)</f>
        <v>0.65999999999999992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7" workbookViewId="0">
      <selection activeCell="A30" sqref="A30:N30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2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2" t="s">
        <v>8</v>
      </c>
      <c r="J8" s="24"/>
      <c r="K8" s="24"/>
      <c r="L8" s="31" t="str">
        <f>'1'!L8</f>
        <v>FEB - JUL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 t="s">
        <v>49</v>
      </c>
      <c r="C14" s="11" t="str">
        <f>'1'!C14</f>
        <v>404A</v>
      </c>
      <c r="D14" s="11" t="str">
        <f>'1'!D14</f>
        <v>ISIC</v>
      </c>
      <c r="E14" s="11">
        <f>'1'!E14</f>
        <v>18</v>
      </c>
      <c r="F14" s="11">
        <v>12</v>
      </c>
      <c r="G14" s="11"/>
      <c r="H14" s="12"/>
      <c r="I14" s="11">
        <f>(E14-SUM(F14:G14))-K14</f>
        <v>6</v>
      </c>
      <c r="J14" s="12"/>
      <c r="K14" s="11">
        <v>0</v>
      </c>
      <c r="L14" s="12">
        <f t="shared" ref="L14" si="0">K14/E14</f>
        <v>0</v>
      </c>
      <c r="M14" s="46">
        <v>59</v>
      </c>
      <c r="N14" s="47">
        <v>0.67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'1'!A$15</f>
        <v>SISTEMAS PROGRAMABLES</v>
      </c>
      <c r="B15" s="11" t="s">
        <v>49</v>
      </c>
      <c r="C15" s="11" t="str">
        <f>'1'!C$15</f>
        <v>604A</v>
      </c>
      <c r="D15" s="11" t="str">
        <f>'1'!D$15</f>
        <v>ISIC</v>
      </c>
      <c r="E15" s="11">
        <f>'1'!E$15</f>
        <v>25</v>
      </c>
      <c r="F15" s="11">
        <v>21</v>
      </c>
      <c r="G15" s="11"/>
      <c r="H15" s="12"/>
      <c r="I15" s="11">
        <f>(E15-SUM(F15:G15))-K15</f>
        <v>4</v>
      </c>
      <c r="J15" s="12"/>
      <c r="K15" s="11">
        <v>0</v>
      </c>
      <c r="L15" s="12">
        <f t="shared" ref="L15" si="1">K15/E15</f>
        <v>0</v>
      </c>
      <c r="M15" s="46">
        <v>81</v>
      </c>
      <c r="N15" s="47">
        <v>0.84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'1'!A$15</f>
        <v>SISTEMAS PROGRAMABLES</v>
      </c>
      <c r="B16" s="11" t="s">
        <v>50</v>
      </c>
      <c r="C16" s="11" t="str">
        <f>'1'!C$15</f>
        <v>604A</v>
      </c>
      <c r="D16" s="11" t="str">
        <f>'1'!D$15</f>
        <v>ISIC</v>
      </c>
      <c r="E16" s="11">
        <f>'1'!E$15</f>
        <v>25</v>
      </c>
      <c r="F16" s="11">
        <v>19</v>
      </c>
      <c r="G16" s="11"/>
      <c r="H16" s="12"/>
      <c r="I16" s="11">
        <f t="shared" ref="I16:I19" si="2">(E16-SUM(F16:G16))-K16</f>
        <v>6</v>
      </c>
      <c r="J16" s="12"/>
      <c r="K16" s="11">
        <v>0</v>
      </c>
      <c r="L16" s="12">
        <f t="shared" ref="L16:L19" si="3">K16/E16</f>
        <v>0</v>
      </c>
      <c r="M16" s="46">
        <v>69</v>
      </c>
      <c r="N16" s="47">
        <v>0.76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'1'!A16</f>
        <v>PROGRAMACIÓN LÓGICA Y FUNCIONAL</v>
      </c>
      <c r="B17" s="11" t="s">
        <v>22</v>
      </c>
      <c r="C17" s="11" t="str">
        <f>'1'!C16</f>
        <v>604A</v>
      </c>
      <c r="D17" s="11" t="str">
        <f>'1'!D16</f>
        <v>ISIC</v>
      </c>
      <c r="E17" s="11">
        <f>'1'!E16</f>
        <v>28</v>
      </c>
      <c r="F17" s="11">
        <v>27</v>
      </c>
      <c r="G17" s="11"/>
      <c r="H17" s="12"/>
      <c r="I17" s="11">
        <f t="shared" si="2"/>
        <v>1</v>
      </c>
      <c r="J17" s="12"/>
      <c r="K17" s="11">
        <v>0</v>
      </c>
      <c r="L17" s="12">
        <f t="shared" si="3"/>
        <v>0</v>
      </c>
      <c r="M17" s="46">
        <v>86</v>
      </c>
      <c r="N17" s="47">
        <v>0.71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'1'!A17</f>
        <v>TALLER DE INVESTIGACIÓN II</v>
      </c>
      <c r="B18" s="11" t="s">
        <v>22</v>
      </c>
      <c r="C18" s="11" t="str">
        <f>'1'!C17</f>
        <v>804A</v>
      </c>
      <c r="D18" s="11" t="str">
        <f>'1'!D17</f>
        <v>ISIC</v>
      </c>
      <c r="E18" s="11">
        <f>'1'!E17</f>
        <v>22</v>
      </c>
      <c r="F18" s="11">
        <v>21</v>
      </c>
      <c r="G18" s="11"/>
      <c r="H18" s="12"/>
      <c r="I18" s="11">
        <f t="shared" si="2"/>
        <v>1</v>
      </c>
      <c r="J18" s="12"/>
      <c r="K18" s="11">
        <v>0</v>
      </c>
      <c r="L18" s="12">
        <f t="shared" si="3"/>
        <v>0</v>
      </c>
      <c r="M18" s="46">
        <v>88</v>
      </c>
      <c r="N18" s="47">
        <v>0.59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 t="str">
        <f>'1'!A18</f>
        <v>DESARROLLO PROFESIONAL</v>
      </c>
      <c r="B19" s="11" t="s">
        <v>22</v>
      </c>
      <c r="C19" s="11" t="str">
        <f>'1'!C18</f>
        <v>TIN</v>
      </c>
      <c r="D19" s="11" t="str">
        <f>'1'!D18</f>
        <v>ISIC</v>
      </c>
      <c r="E19" s="11">
        <f>'1'!E18</f>
        <v>6</v>
      </c>
      <c r="F19" s="11">
        <v>6</v>
      </c>
      <c r="G19" s="11"/>
      <c r="H19" s="12"/>
      <c r="I19" s="11">
        <f t="shared" si="2"/>
        <v>0</v>
      </c>
      <c r="J19" s="12"/>
      <c r="K19" s="11">
        <v>0</v>
      </c>
      <c r="L19" s="12">
        <f t="shared" si="3"/>
        <v>0</v>
      </c>
      <c r="M19" s="46">
        <v>98</v>
      </c>
      <c r="N19" s="47">
        <v>0.5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106</v>
      </c>
      <c r="G28" s="17">
        <f>SUM(G14:G27)</f>
        <v>0</v>
      </c>
      <c r="H28" s="18"/>
      <c r="I28" s="17">
        <f>SUM(I14:I27)</f>
        <v>18</v>
      </c>
      <c r="J28" s="18"/>
      <c r="K28" s="17">
        <f>SUM(K14:K27)</f>
        <v>0</v>
      </c>
      <c r="L28" s="18">
        <f t="shared" ref="L28" si="4">K28/E28</f>
        <v>0</v>
      </c>
      <c r="M28" s="22">
        <f>AVERAGE(M14:M27)</f>
        <v>80.166666666666671</v>
      </c>
      <c r="N28" s="19">
        <f>AVERAGE(N14:N27)</f>
        <v>0.67833333333333334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30" workbookViewId="0">
      <selection activeCell="G37" sqref="G37:J3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3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2" t="s">
        <v>8</v>
      </c>
      <c r="J8" s="24"/>
      <c r="K8" s="24"/>
      <c r="L8" s="31" t="str">
        <f>'1'!L8</f>
        <v>FEB - JUL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18</v>
      </c>
      <c r="F14" s="11"/>
      <c r="G14" s="11"/>
      <c r="H14" s="12"/>
      <c r="I14" s="11">
        <f>(E14-SUM(F14:G14))-K14</f>
        <v>18</v>
      </c>
      <c r="J14" s="12"/>
      <c r="K14" s="11">
        <v>0</v>
      </c>
      <c r="L14" s="12">
        <f t="shared" ref="L14:L18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SISTEMAS PROGRAMABLES</v>
      </c>
      <c r="B15" s="11"/>
      <c r="C15" s="11" t="str">
        <f>'1'!C15</f>
        <v>604A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>(E15-SUM(F15:G15))-K15</f>
        <v>25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PROGRAMACIÓN LÓGICA Y FUNCIONAL</v>
      </c>
      <c r="B16" s="11"/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/>
      <c r="I16" s="11">
        <f t="shared" ref="I16:I18" si="1">(E16-SUM(F16:G16))-K16</f>
        <v>28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 II</v>
      </c>
      <c r="B17" s="11"/>
      <c r="C17" s="11" t="str">
        <f>'1'!C17</f>
        <v>804A</v>
      </c>
      <c r="D17" s="11" t="str">
        <f>'1'!D17</f>
        <v>ISIC</v>
      </c>
      <c r="E17" s="11">
        <f>'1'!E17</f>
        <v>22</v>
      </c>
      <c r="F17" s="11"/>
      <c r="G17" s="11"/>
      <c r="H17" s="12"/>
      <c r="I17" s="11">
        <f t="shared" si="1"/>
        <v>22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DESARROLLO PROFESIONAL</v>
      </c>
      <c r="B18" s="11"/>
      <c r="C18" s="11" t="str">
        <f>'1'!C18</f>
        <v>TIN</v>
      </c>
      <c r="D18" s="11" t="str">
        <f>'1'!D18</f>
        <v>ISIC</v>
      </c>
      <c r="E18" s="11">
        <f>'1'!E18</f>
        <v>6</v>
      </c>
      <c r="F18" s="11"/>
      <c r="G18" s="11"/>
      <c r="H18" s="12"/>
      <c r="I18" s="11">
        <f t="shared" si="1"/>
        <v>6</v>
      </c>
      <c r="J18" s="12"/>
      <c r="K18" s="11">
        <v>0</v>
      </c>
      <c r="L18" s="12">
        <f t="shared" si="0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/>
      <c r="I28" s="17">
        <f>SUM(I14:I27)</f>
        <v>99</v>
      </c>
      <c r="J28" s="18"/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27" zoomScale="80" zoomScaleNormal="80" workbookViewId="0">
      <selection activeCell="G37" sqref="G37:J3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4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2" t="s">
        <v>8</v>
      </c>
      <c r="J8" s="24"/>
      <c r="K8" s="24"/>
      <c r="L8" s="31" t="str">
        <f>'1'!L8</f>
        <v>FEB - JUL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18</v>
      </c>
      <c r="F14" s="11"/>
      <c r="G14" s="11"/>
      <c r="H14" s="12"/>
      <c r="I14" s="11">
        <f>(E14-SUM(F14:G14))-K14</f>
        <v>18</v>
      </c>
      <c r="J14" s="12"/>
      <c r="K14" s="11">
        <v>0</v>
      </c>
      <c r="L14" s="12">
        <f t="shared" ref="L14:L17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SISTEMAS PROGRAMABLES</v>
      </c>
      <c r="B15" s="11"/>
      <c r="C15" s="11" t="str">
        <f>'1'!C15</f>
        <v>604A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>(E15-SUM(F15:G15))-K15</f>
        <v>25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PROGRAMACIÓN LÓGICA Y FUNCIONAL</v>
      </c>
      <c r="B16" s="11"/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/>
      <c r="I16" s="11">
        <f t="shared" ref="I16:I18" si="1">(E16-SUM(F16:G16))-K16</f>
        <v>28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 II</v>
      </c>
      <c r="B17" s="11"/>
      <c r="C17" s="11" t="str">
        <f>'1'!C17</f>
        <v>804A</v>
      </c>
      <c r="D17" s="11" t="str">
        <f>'1'!D17</f>
        <v>ISIC</v>
      </c>
      <c r="E17" s="11">
        <f>'1'!E17</f>
        <v>22</v>
      </c>
      <c r="F17" s="11"/>
      <c r="G17" s="11"/>
      <c r="H17" s="12"/>
      <c r="I17" s="11">
        <f t="shared" si="1"/>
        <v>22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DESARROLLO PROFESIONAL</v>
      </c>
      <c r="B18" s="11"/>
      <c r="C18" s="11" t="str">
        <f>'1'!C18</f>
        <v>TIN</v>
      </c>
      <c r="D18" s="11" t="str">
        <f>'1'!D18</f>
        <v>ISIC</v>
      </c>
      <c r="E18" s="11">
        <f>'1'!E18</f>
        <v>6</v>
      </c>
      <c r="F18" s="11"/>
      <c r="G18" s="11"/>
      <c r="H18" s="12"/>
      <c r="I18" s="11">
        <f t="shared" si="1"/>
        <v>6</v>
      </c>
      <c r="J18" s="12"/>
      <c r="K18" s="11">
        <v>0</v>
      </c>
      <c r="L18" s="12">
        <f t="shared" ref="L18" si="2">K18/E18</f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/>
      <c r="I28" s="17">
        <f>SUM(I14:I27)</f>
        <v>99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zoomScale="80" zoomScaleNormal="80" workbookViewId="0">
      <selection activeCell="B18" sqref="B1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33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2" t="s">
        <v>8</v>
      </c>
      <c r="J8" s="24"/>
      <c r="K8" s="24"/>
      <c r="L8" s="31" t="str">
        <f>'1'!L8</f>
        <v>FEB - JUL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 t="s">
        <v>37</v>
      </c>
      <c r="C14" s="11" t="str">
        <f>'1'!C14</f>
        <v>404A</v>
      </c>
      <c r="D14" s="11" t="str">
        <f>'1'!D14</f>
        <v>ISIC</v>
      </c>
      <c r="E14" s="11">
        <f>'1'!E14</f>
        <v>18</v>
      </c>
      <c r="F14" s="11"/>
      <c r="G14" s="11"/>
      <c r="H14" s="12">
        <f>(F14+G14)/E14</f>
        <v>0</v>
      </c>
      <c r="I14" s="11">
        <f t="shared" ref="I14:I17" si="0">(E14-SUM(F14:G14))-K14</f>
        <v>18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SISTEMAS PROGRAMABLES</v>
      </c>
      <c r="B15" s="11" t="s">
        <v>37</v>
      </c>
      <c r="C15" s="11" t="str">
        <f>'1'!C15</f>
        <v>604A</v>
      </c>
      <c r="D15" s="11" t="str">
        <f>'1'!D15</f>
        <v>ISIC</v>
      </c>
      <c r="E15" s="11">
        <f>'1'!E15</f>
        <v>25</v>
      </c>
      <c r="F15" s="11"/>
      <c r="G15" s="11"/>
      <c r="H15" s="12">
        <f t="shared" ref="H15:H17" si="3">(F15+G15)/E15</f>
        <v>0</v>
      </c>
      <c r="I15" s="11">
        <f t="shared" si="0"/>
        <v>25</v>
      </c>
      <c r="J15" s="12">
        <f t="shared" si="1"/>
        <v>1</v>
      </c>
      <c r="K15" s="11"/>
      <c r="L15" s="12">
        <f t="shared" si="2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PROGRAMACIÓN LÓGICA Y FUNCIONAL</v>
      </c>
      <c r="B16" s="11" t="s">
        <v>37</v>
      </c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>
        <f t="shared" si="3"/>
        <v>0</v>
      </c>
      <c r="I16" s="11">
        <f t="shared" si="0"/>
        <v>28</v>
      </c>
      <c r="J16" s="12">
        <f t="shared" si="1"/>
        <v>1</v>
      </c>
      <c r="K16" s="11"/>
      <c r="L16" s="12">
        <f t="shared" si="2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 II</v>
      </c>
      <c r="B17" s="11" t="s">
        <v>37</v>
      </c>
      <c r="C17" s="11" t="str">
        <f>'1'!C17</f>
        <v>804A</v>
      </c>
      <c r="D17" s="11" t="str">
        <f>'1'!D17</f>
        <v>ISIC</v>
      </c>
      <c r="E17" s="11">
        <f>'1'!E17</f>
        <v>22</v>
      </c>
      <c r="F17" s="11"/>
      <c r="G17" s="11"/>
      <c r="H17" s="12">
        <f t="shared" si="3"/>
        <v>0</v>
      </c>
      <c r="I17" s="11">
        <f t="shared" si="0"/>
        <v>22</v>
      </c>
      <c r="J17" s="12">
        <f t="shared" si="1"/>
        <v>1</v>
      </c>
      <c r="K17" s="11"/>
      <c r="L17" s="12">
        <f t="shared" si="2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DESARROLLO PROFESIONAL</v>
      </c>
      <c r="B18" s="11" t="s">
        <v>37</v>
      </c>
      <c r="C18" s="11" t="str">
        <f>'1'!C18</f>
        <v>TIN</v>
      </c>
      <c r="D18" s="11" t="str">
        <f>'1'!D18</f>
        <v>ISIC</v>
      </c>
      <c r="E18" s="11">
        <f>'1'!E18</f>
        <v>6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99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99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30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2023-05-04T21:40:23Z</dcterms:modified>
</cp:coreProperties>
</file>