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PersonalTec\2323-FebJul\ReportesSGI\"/>
    </mc:Choice>
  </mc:AlternateContent>
  <xr:revisionPtr revIDLastSave="0" documentId="13_ncr:1_{C4BFD5F1-D1DC-4019-BABA-64186ACF8FB0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étodosNuméricos" sheetId="1" r:id="rId1"/>
    <sheet name="SistemasProgramables" sheetId="4" r:id="rId2"/>
    <sheet name="ProgLogicaFuncional" sheetId="5" r:id="rId3"/>
    <sheet name="TallerInv1" sheetId="6" r:id="rId4"/>
    <sheet name="DesarrolloProfesional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  <c r="Q16" i="5"/>
  <c r="B44" i="5"/>
  <c r="B45" i="5" s="1"/>
  <c r="B46" i="5" s="1"/>
  <c r="B47" i="5" s="1"/>
  <c r="B48" i="5" s="1"/>
  <c r="B49" i="5" s="1"/>
  <c r="B50" i="5" s="1"/>
  <c r="B51" i="5" s="1"/>
  <c r="B52" i="5" s="1"/>
  <c r="B53" i="5" s="1"/>
  <c r="B10" i="5"/>
  <c r="B11" i="5" s="1"/>
  <c r="B38" i="4"/>
  <c r="B39" i="4" s="1"/>
  <c r="B11" i="4"/>
  <c r="B12" i="4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Q30" i="6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B12" i="5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P57" i="4" s="1"/>
  <c r="O54" i="4"/>
  <c r="N54" i="4"/>
  <c r="M54" i="4"/>
  <c r="L54" i="4"/>
  <c r="L57" i="4" s="1"/>
  <c r="K54" i="4"/>
  <c r="J5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L58" i="3" s="1"/>
  <c r="K55" i="3"/>
  <c r="K58" i="3" s="1"/>
  <c r="J55" i="3"/>
  <c r="P54" i="3"/>
  <c r="O54" i="3"/>
  <c r="O57" i="3" s="1"/>
  <c r="N54" i="3"/>
  <c r="M54" i="3"/>
  <c r="L54" i="3"/>
  <c r="K54" i="3"/>
  <c r="K57" i="3" s="1"/>
  <c r="J54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B16" i="5" l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L58" i="4"/>
  <c r="P58" i="4"/>
  <c r="M57" i="6"/>
  <c r="J58" i="6"/>
  <c r="N58" i="6"/>
  <c r="J57" i="6"/>
  <c r="N57" i="6"/>
  <c r="P58" i="5"/>
  <c r="P57" i="5"/>
  <c r="M58" i="5"/>
  <c r="M57" i="5"/>
  <c r="L58" i="5"/>
  <c r="L57" i="5"/>
  <c r="Q56" i="5"/>
  <c r="K58" i="6"/>
  <c r="K57" i="6"/>
  <c r="O57" i="6"/>
  <c r="L58" i="6"/>
  <c r="P58" i="6"/>
  <c r="L57" i="6"/>
  <c r="P57" i="6"/>
  <c r="O57" i="4"/>
  <c r="K57" i="4"/>
  <c r="J57" i="3"/>
  <c r="N57" i="3"/>
  <c r="P58" i="3"/>
  <c r="L57" i="3"/>
  <c r="M58" i="3"/>
  <c r="M57" i="4"/>
  <c r="N58" i="4"/>
  <c r="J57" i="5"/>
  <c r="N57" i="5"/>
  <c r="K58" i="5"/>
  <c r="O58" i="5"/>
  <c r="Q56" i="3"/>
  <c r="P57" i="3"/>
  <c r="M57" i="3"/>
  <c r="J58" i="3"/>
  <c r="N58" i="3"/>
  <c r="J57" i="4"/>
  <c r="N57" i="4"/>
  <c r="K58" i="4"/>
  <c r="O58" i="4"/>
  <c r="K57" i="5"/>
  <c r="O57" i="5"/>
  <c r="Q56" i="4"/>
  <c r="J58" i="5"/>
  <c r="N58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8" i="4"/>
  <c r="Q57" i="4"/>
  <c r="Q57" i="6"/>
  <c r="Q21" i="1"/>
  <c r="Q22" i="1"/>
  <c r="Q23" i="1"/>
  <c r="Q24" i="1"/>
  <c r="Q25" i="1"/>
  <c r="Q2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<sst xmlns="http://schemas.openxmlformats.org/spreadsheetml/2006/main" count="342" uniqueCount="174">
  <si>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</si>
  <si>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</si>
  <si>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</si>
  <si>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</si>
  <si>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</si>
  <si>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</si>
  <si>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</si>
  <si>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</si>
  <si>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</si>
  <si>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</si>
  <si>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</si>
  <si>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</si>
  <si>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</si>
  <si>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</si>
  <si>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</si>
  <si>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</si>
  <si>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</si>
  <si>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</si>
  <si>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</si>
  <si>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</si>
  <si>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</si>
  <si>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</si>
  <si>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</si>
  <si>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</si>
  <si>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BELTRÁN HERNÁNDEZ JUAN CARLOS</t>
  </si>
  <si>
    <t>CÁGAL LUCIANO JUAN GERMÁN</t>
  </si>
  <si>
    <t>CHAGA CHAGALA ISAAC</t>
  </si>
  <si>
    <t>CHI MARCIAL FERNANDO YAHIR</t>
  </si>
  <si>
    <t>CRUZ XALA VÍCTOR JOSÉ</t>
  </si>
  <si>
    <t>FLORES OLIVEROS FRANCISCO JESÚS</t>
  </si>
  <si>
    <t>HERNÁNDEZ SANTOS JONATHAN SALVADOR</t>
  </si>
  <si>
    <t>HERRERA MIXTEGA LAURA</t>
  </si>
  <si>
    <t>MÍNQUIZ MELCHI ORLANDO</t>
  </si>
  <si>
    <t>OLIN ALONSO CARLOS DANIEL</t>
  </si>
  <si>
    <t>ORTIZ DOMÍNGUEZ KEISSLY</t>
  </si>
  <si>
    <t>ORTIZ VERGARA DIEGO DE JESÚS</t>
  </si>
  <si>
    <t>PICHAL VALDÉS GERMAIN</t>
  </si>
  <si>
    <t>PÓLITO IXTEPAN LESLYE ALEJANDRA</t>
  </si>
  <si>
    <t>RAMÍREZ MUÑOZ TERESA</t>
  </si>
  <si>
    <t>ROVIRA MACARIO LUIS AXEL</t>
  </si>
  <si>
    <t>TERRAZAS GUERRERO ROBERTO CARLOS</t>
  </si>
  <si>
    <t>TOTO BAUTISTA EDUARDO ABISAÍ</t>
  </si>
  <si>
    <t>AMOR FACUNDO KASSANDRA</t>
  </si>
  <si>
    <t>DOMÍNGUEZ FISCAL NATALIA</t>
  </si>
  <si>
    <t>IXBA GARCÍA JOSÉ IVÁN</t>
  </si>
  <si>
    <t>NAVARRO CRUZ IAN JESÚS</t>
  </si>
  <si>
    <t>RASCÓN HERNÁNDEZ CRESCENCIO</t>
  </si>
  <si>
    <t>VICHI ORTIZ ALEJANDRA DEL CARMEN</t>
  </si>
  <si>
    <t>ALVARADO MERLIN INGRIS DE LOS ÁNGELES</t>
  </si>
  <si>
    <t>ARRÉS ESCOBAR CÉSAR GAEL</t>
  </si>
  <si>
    <t>AZAMAR TEGOMA LEONARDO DE JESÚS</t>
  </si>
  <si>
    <t>BELLI IXBA JOSÉ LUIS</t>
  </si>
  <si>
    <t>BELTRÁN RAMÓN GABRIELA</t>
  </si>
  <si>
    <t>CAMPOS DE DIOS DIEGO EMMANUEL</t>
  </si>
  <si>
    <t>CARVAJAL GARCÍA JOANNA GUADALUPE</t>
  </si>
  <si>
    <t>CHIMBAMBA MALAGA ALDO JOSUÉ</t>
  </si>
  <si>
    <t>CHIPOL ESCRIBANO CRISTIAN</t>
  </si>
  <si>
    <t>COBAXIN OSORIO ENOC</t>
  </si>
  <si>
    <t>COLORIANO VICTORIO ELISA</t>
  </si>
  <si>
    <t>DOMÍNGUEZ MONTIEL FERNANDO</t>
  </si>
  <si>
    <t>ESTRADA CONCHI LEISY</t>
  </si>
  <si>
    <t>GARCÍA ACOSTA MARÍA GUADALUPE</t>
  </si>
  <si>
    <t>JACINTO RAMÓN JULIO ALEJANDRO</t>
  </si>
  <si>
    <t>LERDO FISCAL PAOLA</t>
  </si>
  <si>
    <t>LOYO OLAM LUIS LEONARDO</t>
  </si>
  <si>
    <t>MORALES HERNÁNDEZ FERNANDO RAYMUNDO</t>
  </si>
  <si>
    <t>PAVÓN FIGAROLA ELÍAS DARÍO</t>
  </si>
  <si>
    <t>RASGADO DE LA CRUZ DAVID</t>
  </si>
  <si>
    <t>RÍOS VALLE FABIÁN ALEXANDER</t>
  </si>
  <si>
    <t>VÁZQUEZ DOMÍNGUEZ LUIS GERARDO</t>
  </si>
  <si>
    <t>VERA TEOBAL JOSÉ GUADALUPE</t>
  </si>
  <si>
    <t>XOLO ABSALÓN SERGIO LUIS</t>
  </si>
  <si>
    <t>XOLO COBAXIN MAURICIO</t>
  </si>
  <si>
    <t>DOMÌNGUEZ FISCAL NATALIA</t>
  </si>
  <si>
    <t>ESTRADA CONCHI LEYSI</t>
  </si>
  <si>
    <t>MENDOZA FERNÁNDEZ CARLOS DANIEL</t>
  </si>
  <si>
    <t>COTO ZAPOT ESTEFANÍA</t>
  </si>
  <si>
    <t>CARVAJAL GARCÍA  JOANNA GUADALUPE</t>
  </si>
  <si>
    <t>PÉREZ QUINTANA LUIS FERNANDO</t>
  </si>
  <si>
    <t>XOLO ABSALÓN SERGIO</t>
  </si>
  <si>
    <t>ZAMUDIO GUTIÉRREZ JOSÉ TOMÁS</t>
  </si>
  <si>
    <t>AGUIRRE CANELA CÉSAR</t>
  </si>
  <si>
    <t>AMBROS GÓMEZ VÍCTOR MANUEL</t>
  </si>
  <si>
    <t>CARMONA COBAXIN ÁNGEL DE JESÚS</t>
  </si>
  <si>
    <t>CHAGALA VELASCO AXEL DE JESÚS</t>
  </si>
  <si>
    <t>CHIBAMBA MALAGA ALDO JOSUÉ</t>
  </si>
  <si>
    <t>CHIPOL FISCAL JUAN CARLOS</t>
  </si>
  <si>
    <t>FIGUEROA ROBLES JESÚS ENRIQUE</t>
  </si>
  <si>
    <t>MARCIAL CÁGAL MANUEL</t>
  </si>
  <si>
    <t>OSTO MAZABA JOHANA JACQUELIN</t>
  </si>
  <si>
    <t>PÍO GUZMÁN RENÉ</t>
  </si>
  <si>
    <t>RAMÍREZ FIGUEROA JARED</t>
  </si>
  <si>
    <t>SERRANO BLAS MARIANA</t>
  </si>
  <si>
    <t>VELASCO CANDELARIO MAXIMILIANO</t>
  </si>
  <si>
    <t>XOLO PUCHETA ISRAEL</t>
  </si>
  <si>
    <t>201U0096</t>
  </si>
  <si>
    <t>201U0095</t>
  </si>
  <si>
    <t>201U0101</t>
  </si>
  <si>
    <t>201U0104</t>
  </si>
  <si>
    <t>201U0106</t>
  </si>
  <si>
    <t>201U0490</t>
  </si>
  <si>
    <t>221U0815</t>
  </si>
  <si>
    <t>201U0111</t>
  </si>
  <si>
    <t>201U0112</t>
  </si>
  <si>
    <t>201U0031</t>
  </si>
  <si>
    <t>201U0116</t>
  </si>
  <si>
    <t>201U0117</t>
  </si>
  <si>
    <t>201U0119</t>
  </si>
  <si>
    <t>201U0120</t>
  </si>
  <si>
    <t>201U0125</t>
  </si>
  <si>
    <t>201U0126</t>
  </si>
  <si>
    <t>191U0194</t>
  </si>
  <si>
    <t>201U0127</t>
  </si>
  <si>
    <t>201U0128</t>
  </si>
  <si>
    <t>191U0164</t>
  </si>
  <si>
    <t>171U0160</t>
  </si>
  <si>
    <t>191U0165</t>
  </si>
  <si>
    <t>191U0168</t>
  </si>
  <si>
    <t>191U0184</t>
  </si>
  <si>
    <t>181U0184</t>
  </si>
  <si>
    <t>181U0711</t>
  </si>
  <si>
    <t>191U0169</t>
  </si>
  <si>
    <t>191U0170</t>
  </si>
  <si>
    <t>191U0171</t>
  </si>
  <si>
    <t>191U0173</t>
  </si>
  <si>
    <t>191U0183</t>
  </si>
  <si>
    <t>191U0190</t>
  </si>
  <si>
    <t>181U0178</t>
  </si>
  <si>
    <t>201U0097</t>
  </si>
  <si>
    <t>171U0171</t>
  </si>
  <si>
    <t>221U0814</t>
  </si>
  <si>
    <t>211U0181</t>
  </si>
  <si>
    <t>211U0199</t>
  </si>
  <si>
    <t>211U0194</t>
  </si>
  <si>
    <t>211U0202</t>
  </si>
  <si>
    <t>211U0175</t>
  </si>
  <si>
    <t>211U0174</t>
  </si>
  <si>
    <t>211U0200</t>
  </si>
  <si>
    <t>211U0186</t>
  </si>
  <si>
    <t>201U0473</t>
  </si>
  <si>
    <t>211U0177</t>
  </si>
  <si>
    <t>211U0191</t>
  </si>
  <si>
    <t>211U0203</t>
  </si>
  <si>
    <t>211U0192</t>
  </si>
  <si>
    <t>211U0011</t>
  </si>
  <si>
    <t>211U0187</t>
  </si>
  <si>
    <t>211U0198</t>
  </si>
  <si>
    <t>211U0197</t>
  </si>
  <si>
    <t>211U0195</t>
  </si>
  <si>
    <t>181U0195</t>
  </si>
  <si>
    <t>181U0200</t>
  </si>
  <si>
    <t>181U0208</t>
  </si>
  <si>
    <t>191U0188</t>
  </si>
  <si>
    <t>181U0221</t>
  </si>
  <si>
    <t>181U0215</t>
  </si>
  <si>
    <t>XIGUIL VASCONCELOS ERICK DANIEL</t>
  </si>
  <si>
    <t>181U0222</t>
  </si>
  <si>
    <t>181U0223</t>
  </si>
  <si>
    <t>171U0159</t>
  </si>
  <si>
    <t>171U0168</t>
  </si>
  <si>
    <t>201U0114</t>
  </si>
  <si>
    <t>191U0185</t>
  </si>
  <si>
    <t>171U0194</t>
  </si>
  <si>
    <t>MÉTODOS NUMÉRICOS</t>
  </si>
  <si>
    <t>404A</t>
  </si>
  <si>
    <t>24/MZO/2023</t>
  </si>
  <si>
    <t>ANA FRANCISCA LULE RANGEL</t>
  </si>
  <si>
    <t>FEBRERO - JULIO 2023</t>
  </si>
  <si>
    <t>SISTEMAS PROGRAMABLES</t>
  </si>
  <si>
    <t>604A</t>
  </si>
  <si>
    <t>PROGRAMACIÓN LÓGICA Y FUNCIONAL</t>
  </si>
  <si>
    <t>DESARROLLO PROFESIONAL</t>
  </si>
  <si>
    <t>TIN</t>
  </si>
  <si>
    <t>TALLER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</si>
</sst>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W13" sqref="W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163</v>
      </c>
      <c r="E4" s="27"/>
      <c r="F4" s="27"/>
      <c r="G4" s="27"/>
      <c r="I4" t="s">
        <v>1</v>
      </c>
      <c r="J4" s="28" t="s">
        <v>164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136</v>
      </c>
      <c r="D9" s="31" t="s">
        <v>24</v>
      </c>
      <c r="E9" s="32"/>
      <c r="F9" s="32"/>
      <c r="G9" s="32"/>
      <c r="H9" s="32"/>
      <c r="I9" s="33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11.857142857142858</v>
      </c>
    </row>
    <row r="10" spans="2:18" x14ac:dyDescent="0.35">
      <c r="B10" s="6">
        <f>B9+1</f>
        <v>2</v>
      </c>
      <c r="C10" s="6" t="s">
        <v>135</v>
      </c>
      <c r="D10" s="31" t="s">
        <v>25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SUM(J10:P10)/7</f>
        <v>0</v>
      </c>
    </row>
    <row r="11" spans="2:18" x14ac:dyDescent="0.35">
      <c r="B11" s="6">
        <f t="shared" ref="B11:B53" si="1">B10+1</f>
        <v>3</v>
      </c>
      <c r="C11" s="6" t="s">
        <v>144</v>
      </c>
      <c r="D11" s="31" t="s">
        <v>26</v>
      </c>
      <c r="E11" s="32"/>
      <c r="F11" s="32"/>
      <c r="G11" s="32"/>
      <c r="H11" s="32"/>
      <c r="I11" s="33"/>
      <c r="J11" s="4">
        <v>88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12.571428571428571</v>
      </c>
    </row>
    <row r="12" spans="2:18" x14ac:dyDescent="0.35">
      <c r="B12" s="6">
        <f t="shared" si="1"/>
        <v>4</v>
      </c>
      <c r="C12" s="6" t="s">
        <v>140</v>
      </c>
      <c r="D12" s="31" t="s">
        <v>27</v>
      </c>
      <c r="E12" s="32"/>
      <c r="F12" s="32"/>
      <c r="G12" s="32"/>
      <c r="H12" s="32"/>
      <c r="I12" s="33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13.857142857142858</v>
      </c>
    </row>
    <row r="13" spans="2:18" x14ac:dyDescent="0.35">
      <c r="B13" s="6">
        <f t="shared" si="1"/>
        <v>5</v>
      </c>
      <c r="C13" s="6" t="s">
        <v>139</v>
      </c>
      <c r="D13" s="31" t="s">
        <v>28</v>
      </c>
      <c r="E13" s="32"/>
      <c r="F13" s="32"/>
      <c r="G13" s="32"/>
      <c r="H13" s="32"/>
      <c r="I13" s="33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5">
      <c r="B14" s="6">
        <f t="shared" si="1"/>
        <v>6</v>
      </c>
      <c r="C14" s="6" t="s">
        <v>131</v>
      </c>
      <c r="D14" s="31" t="s">
        <v>29</v>
      </c>
      <c r="E14" s="32"/>
      <c r="F14" s="32"/>
      <c r="G14" s="32"/>
      <c r="H14" s="32"/>
      <c r="I14" s="33"/>
      <c r="J14" s="4">
        <v>89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12.714285714285714</v>
      </c>
    </row>
    <row r="15" spans="2:18" x14ac:dyDescent="0.35">
      <c r="B15" s="6">
        <f t="shared" si="1"/>
        <v>7</v>
      </c>
      <c r="C15" s="6" t="s">
        <v>138</v>
      </c>
      <c r="D15" s="31" t="s">
        <v>30</v>
      </c>
      <c r="E15" s="32"/>
      <c r="F15" s="32"/>
      <c r="G15" s="32"/>
      <c r="H15" s="32"/>
      <c r="I15" s="33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5">
      <c r="B16" s="6">
        <f t="shared" si="1"/>
        <v>8</v>
      </c>
      <c r="C16" s="6" t="s">
        <v>145</v>
      </c>
      <c r="D16" s="31" t="s">
        <v>31</v>
      </c>
      <c r="E16" s="32"/>
      <c r="F16" s="32"/>
      <c r="G16" s="32"/>
      <c r="H16" s="32"/>
      <c r="I16" s="33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5">
      <c r="B17" s="6">
        <f t="shared" si="1"/>
        <v>9</v>
      </c>
      <c r="C17" s="6" t="s">
        <v>141</v>
      </c>
      <c r="D17" s="31" t="s">
        <v>32</v>
      </c>
      <c r="E17" s="32"/>
      <c r="F17" s="32"/>
      <c r="G17" s="32"/>
      <c r="H17" s="32"/>
      <c r="I17" s="33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5">
      <c r="B18" s="6">
        <f t="shared" si="1"/>
        <v>10</v>
      </c>
      <c r="C18" s="6" t="s">
        <v>143</v>
      </c>
      <c r="D18" s="31" t="s">
        <v>33</v>
      </c>
      <c r="E18" s="32"/>
      <c r="F18" s="32"/>
      <c r="G18" s="32"/>
      <c r="H18" s="32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 t="s">
        <v>133</v>
      </c>
      <c r="D19" s="31" t="s">
        <v>34</v>
      </c>
      <c r="E19" s="32"/>
      <c r="F19" s="32"/>
      <c r="G19" s="32"/>
      <c r="H19" s="32"/>
      <c r="I19" s="33"/>
      <c r="J19" s="4">
        <v>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11.857142857142858</v>
      </c>
    </row>
    <row r="20" spans="2:17" x14ac:dyDescent="0.35">
      <c r="B20" s="6">
        <f t="shared" si="1"/>
        <v>12</v>
      </c>
      <c r="C20" s="6" t="s">
        <v>148</v>
      </c>
      <c r="D20" s="31" t="s">
        <v>35</v>
      </c>
      <c r="E20" s="32"/>
      <c r="F20" s="32"/>
      <c r="G20" s="32"/>
      <c r="H20" s="32"/>
      <c r="I20" s="33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35">
      <c r="B21" s="6">
        <f t="shared" si="1"/>
        <v>13</v>
      </c>
      <c r="C21" s="6" t="s">
        <v>147</v>
      </c>
      <c r="D21" s="31" t="s">
        <v>36</v>
      </c>
      <c r="E21" s="32"/>
      <c r="F21" s="32"/>
      <c r="G21" s="32"/>
      <c r="H21" s="32"/>
      <c r="I21" s="33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35">
      <c r="B22" s="6">
        <f t="shared" si="1"/>
        <v>14</v>
      </c>
      <c r="C22" s="6" t="s">
        <v>146</v>
      </c>
      <c r="D22" s="31" t="s">
        <v>37</v>
      </c>
      <c r="E22" s="32"/>
      <c r="F22" s="32"/>
      <c r="G22" s="32"/>
      <c r="H22" s="32"/>
      <c r="I22" s="33"/>
      <c r="J22" s="4">
        <v>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12.285714285714286</v>
      </c>
    </row>
    <row r="23" spans="2:17" x14ac:dyDescent="0.35">
      <c r="B23" s="6">
        <f t="shared" si="1"/>
        <v>15</v>
      </c>
      <c r="C23" s="6" t="s">
        <v>132</v>
      </c>
      <c r="D23" s="31" t="s">
        <v>38</v>
      </c>
      <c r="E23" s="32"/>
      <c r="F23" s="32"/>
      <c r="G23" s="32"/>
      <c r="H23" s="32"/>
      <c r="I23" s="33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12.571428571428571</v>
      </c>
    </row>
    <row r="24" spans="2:17" x14ac:dyDescent="0.35">
      <c r="B24" s="6">
        <f t="shared" si="1"/>
        <v>16</v>
      </c>
      <c r="C24" s="6" t="s">
        <v>137</v>
      </c>
      <c r="D24" s="31" t="s">
        <v>39</v>
      </c>
      <c r="E24" s="32"/>
      <c r="F24" s="32"/>
      <c r="G24" s="32"/>
      <c r="H24" s="32"/>
      <c r="I24" s="33"/>
      <c r="J24" s="4">
        <v>97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13.857142857142858</v>
      </c>
    </row>
    <row r="25" spans="2:17" x14ac:dyDescent="0.35">
      <c r="B25" s="6">
        <f t="shared" si="1"/>
        <v>17</v>
      </c>
      <c r="C25" s="6" t="s">
        <v>134</v>
      </c>
      <c r="D25" s="31" t="s">
        <v>40</v>
      </c>
      <c r="E25" s="32"/>
      <c r="F25" s="32"/>
      <c r="G25" s="32"/>
      <c r="H25" s="32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 t="s">
        <v>142</v>
      </c>
      <c r="D26" s="31" t="s">
        <v>41</v>
      </c>
      <c r="E26" s="32"/>
      <c r="F26" s="32"/>
      <c r="G26" s="32"/>
      <c r="H26" s="32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4">COUNTIF(K9:K53,"&lt;70")</f>
        <v>18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18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18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0.94444444444444442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5.5555555555555552E-2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B2:R62"/>
  <sheetViews>
    <sheetView tabSelected="1" topLeftCell="A9" zoomScale="84" zoomScaleNormal="84" workbookViewId="0">
      <selection activeCell="V22" sqref="V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168</v>
      </c>
      <c r="E4" s="27"/>
      <c r="F4" s="27"/>
      <c r="G4" s="27"/>
      <c r="I4" t="s">
        <v>1</v>
      </c>
      <c r="J4" s="28" t="s">
        <v>169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158</v>
      </c>
      <c r="D9" s="31" t="s">
        <v>48</v>
      </c>
      <c r="E9" s="32"/>
      <c r="F9" s="32"/>
      <c r="G9" s="32"/>
      <c r="H9" s="32"/>
      <c r="I9" s="33"/>
      <c r="J9" s="4">
        <v>93</v>
      </c>
      <c r="K9" s="4">
        <v>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26.142857142857142</v>
      </c>
    </row>
    <row r="10" spans="2:18" x14ac:dyDescent="0.35">
      <c r="B10" s="6">
        <f>B9+1</f>
        <v>2</v>
      </c>
      <c r="C10" s="6" t="s">
        <v>95</v>
      </c>
      <c r="D10" s="31" t="s">
        <v>50</v>
      </c>
      <c r="E10" s="32"/>
      <c r="F10" s="32"/>
      <c r="G10" s="32"/>
      <c r="H10" s="32"/>
      <c r="I10" s="33"/>
      <c r="J10" s="4">
        <v>94</v>
      </c>
      <c r="K10" s="4">
        <v>98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40.285714285714285</v>
      </c>
    </row>
    <row r="11" spans="2:18" x14ac:dyDescent="0.35">
      <c r="B11" s="6">
        <f t="shared" ref="B11:B39" si="1">B10+1</f>
        <v>3</v>
      </c>
      <c r="C11" s="6" t="s">
        <v>127</v>
      </c>
      <c r="D11" s="31" t="s">
        <v>51</v>
      </c>
      <c r="E11" s="32"/>
      <c r="F11" s="32"/>
      <c r="G11" s="32"/>
      <c r="H11" s="32"/>
      <c r="I11" s="33"/>
      <c r="J11" s="4">
        <v>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35">
      <c r="B12" s="6">
        <f t="shared" si="1"/>
        <v>4</v>
      </c>
      <c r="C12" s="6" t="s">
        <v>128</v>
      </c>
      <c r="D12" s="31" t="s">
        <v>52</v>
      </c>
      <c r="E12" s="32"/>
      <c r="F12" s="32"/>
      <c r="G12" s="32"/>
      <c r="H12" s="32"/>
      <c r="I12" s="33"/>
      <c r="J12" s="4">
        <v>94</v>
      </c>
      <c r="K12" s="4">
        <v>98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40.285714285714285</v>
      </c>
    </row>
    <row r="13" spans="2:18" x14ac:dyDescent="0.35">
      <c r="B13" s="6">
        <f t="shared" si="1"/>
        <v>5</v>
      </c>
      <c r="C13" s="6" t="s">
        <v>97</v>
      </c>
      <c r="D13" s="31" t="s">
        <v>53</v>
      </c>
      <c r="E13" s="32"/>
      <c r="F13" s="32"/>
      <c r="G13" s="32"/>
      <c r="H13" s="32"/>
      <c r="I13" s="33"/>
      <c r="J13" s="4">
        <v>99</v>
      </c>
      <c r="K13" s="4">
        <v>96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42.142857142857146</v>
      </c>
    </row>
    <row r="14" spans="2:18" x14ac:dyDescent="0.35">
      <c r="B14" s="6">
        <f t="shared" si="1"/>
        <v>6</v>
      </c>
      <c r="C14" s="6" t="s">
        <v>98</v>
      </c>
      <c r="D14" s="31" t="s">
        <v>54</v>
      </c>
      <c r="E14" s="32"/>
      <c r="F14" s="32"/>
      <c r="G14" s="32"/>
      <c r="H14" s="32"/>
      <c r="I14" s="33"/>
      <c r="J14" s="4">
        <v>98</v>
      </c>
      <c r="K14" s="4">
        <v>96</v>
      </c>
      <c r="L14" s="4">
        <v>77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38.714285714285715</v>
      </c>
    </row>
    <row r="15" spans="2:18" x14ac:dyDescent="0.35">
      <c r="B15" s="6">
        <f t="shared" si="1"/>
        <v>7</v>
      </c>
      <c r="C15" s="6" t="s">
        <v>120</v>
      </c>
      <c r="D15" s="31" t="s">
        <v>55</v>
      </c>
      <c r="E15" s="32"/>
      <c r="F15" s="32"/>
      <c r="G15" s="32"/>
      <c r="H15" s="32"/>
      <c r="I15" s="33"/>
      <c r="J15" s="4">
        <v>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35">
      <c r="B16" s="6">
        <f t="shared" si="1"/>
        <v>8</v>
      </c>
      <c r="C16" s="6" t="s">
        <v>99</v>
      </c>
      <c r="D16" s="31" t="s">
        <v>56</v>
      </c>
      <c r="E16" s="32"/>
      <c r="F16" s="32"/>
      <c r="G16" s="32"/>
      <c r="H16" s="32"/>
      <c r="I16" s="33"/>
      <c r="J16" s="4">
        <v>98</v>
      </c>
      <c r="K16" s="4">
        <v>98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40.857142857142854</v>
      </c>
    </row>
    <row r="17" spans="2:17" x14ac:dyDescent="0.35">
      <c r="B17" s="6">
        <f t="shared" si="1"/>
        <v>9</v>
      </c>
      <c r="C17" s="6" t="s">
        <v>122</v>
      </c>
      <c r="D17" s="31" t="s">
        <v>57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100</v>
      </c>
      <c r="D18" s="31" t="s">
        <v>58</v>
      </c>
      <c r="E18" s="32"/>
      <c r="F18" s="32"/>
      <c r="G18" s="32"/>
      <c r="H18" s="32"/>
      <c r="I18" s="33"/>
      <c r="J18" s="4">
        <v>95</v>
      </c>
      <c r="K18" s="4">
        <v>98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40.428571428571431</v>
      </c>
    </row>
    <row r="19" spans="2:17" x14ac:dyDescent="0.35">
      <c r="B19" s="6">
        <f t="shared" si="1"/>
        <v>11</v>
      </c>
      <c r="C19" s="6" t="s">
        <v>129</v>
      </c>
      <c r="D19" s="31" t="s">
        <v>59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101</v>
      </c>
      <c r="D20" s="31" t="s">
        <v>60</v>
      </c>
      <c r="E20" s="32"/>
      <c r="F20" s="32"/>
      <c r="G20" s="32"/>
      <c r="H20" s="32"/>
      <c r="I20" s="33"/>
      <c r="J20" s="4">
        <v>0</v>
      </c>
      <c r="K20" s="4">
        <v>95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35">
      <c r="B21" s="6">
        <f t="shared" si="1"/>
        <v>13</v>
      </c>
      <c r="C21" s="6" t="s">
        <v>102</v>
      </c>
      <c r="D21" s="31" t="s">
        <v>61</v>
      </c>
      <c r="E21" s="32"/>
      <c r="F21" s="32"/>
      <c r="G21" s="32"/>
      <c r="H21" s="32"/>
      <c r="I21" s="33"/>
      <c r="J21" s="4">
        <v>94</v>
      </c>
      <c r="K21" s="4">
        <v>98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40.285714285714285</v>
      </c>
    </row>
    <row r="22" spans="2:17" x14ac:dyDescent="0.35">
      <c r="B22" s="6">
        <f t="shared" si="1"/>
        <v>14</v>
      </c>
      <c r="C22" s="6" t="s">
        <v>103</v>
      </c>
      <c r="D22" s="31" t="s">
        <v>62</v>
      </c>
      <c r="E22" s="32"/>
      <c r="F22" s="32"/>
      <c r="G22" s="32"/>
      <c r="H22" s="32"/>
      <c r="I22" s="33"/>
      <c r="J22" s="4">
        <v>0</v>
      </c>
      <c r="K22" s="4">
        <v>97</v>
      </c>
      <c r="L22" s="4">
        <v>77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24.857142857142858</v>
      </c>
    </row>
    <row r="23" spans="2:17" x14ac:dyDescent="0.35">
      <c r="B23" s="6">
        <f t="shared" si="1"/>
        <v>15</v>
      </c>
      <c r="C23" s="6" t="s">
        <v>104</v>
      </c>
      <c r="D23" s="31" t="s">
        <v>63</v>
      </c>
      <c r="E23" s="32"/>
      <c r="F23" s="32"/>
      <c r="G23" s="32"/>
      <c r="H23" s="32"/>
      <c r="I23" s="33"/>
      <c r="J23" s="4">
        <v>95</v>
      </c>
      <c r="K23" s="4">
        <v>98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41.857142857142854</v>
      </c>
    </row>
    <row r="24" spans="2:17" x14ac:dyDescent="0.35">
      <c r="B24" s="6">
        <f t="shared" si="1"/>
        <v>16</v>
      </c>
      <c r="C24" s="6" t="s">
        <v>130</v>
      </c>
      <c r="D24" s="31" t="s">
        <v>64</v>
      </c>
      <c r="E24" s="32"/>
      <c r="F24" s="32"/>
      <c r="G24" s="32"/>
      <c r="H24" s="32"/>
      <c r="I24" s="33"/>
      <c r="J24" s="4">
        <v>0</v>
      </c>
      <c r="K24" s="4">
        <v>96</v>
      </c>
      <c r="L24" s="4">
        <v>83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25.571428571428573</v>
      </c>
    </row>
    <row r="25" spans="2:17" x14ac:dyDescent="0.35">
      <c r="B25" s="6">
        <f t="shared" si="1"/>
        <v>17</v>
      </c>
      <c r="C25" s="6" t="s">
        <v>105</v>
      </c>
      <c r="D25" s="31" t="s">
        <v>65</v>
      </c>
      <c r="E25" s="32"/>
      <c r="F25" s="32"/>
      <c r="G25" s="32"/>
      <c r="H25" s="32"/>
      <c r="I25" s="33"/>
      <c r="J25" s="4">
        <v>96</v>
      </c>
      <c r="K25" s="4">
        <v>97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40.428571428571431</v>
      </c>
    </row>
    <row r="26" spans="2:17" x14ac:dyDescent="0.35">
      <c r="B26" s="6">
        <f t="shared" si="1"/>
        <v>18</v>
      </c>
      <c r="C26" s="6" t="s">
        <v>106</v>
      </c>
      <c r="D26" s="31" t="s">
        <v>66</v>
      </c>
      <c r="E26" s="32"/>
      <c r="F26" s="32"/>
      <c r="G26" s="32"/>
      <c r="H26" s="32"/>
      <c r="I26" s="33"/>
      <c r="J26" s="4">
        <v>99</v>
      </c>
      <c r="K26" s="4">
        <v>96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42.142857142857146</v>
      </c>
    </row>
    <row r="27" spans="2:17" x14ac:dyDescent="0.35">
      <c r="B27" s="6">
        <f t="shared" si="1"/>
        <v>19</v>
      </c>
      <c r="C27" s="6" t="s">
        <v>107</v>
      </c>
      <c r="D27" s="31" t="s">
        <v>67</v>
      </c>
      <c r="E27" s="32"/>
      <c r="F27" s="32"/>
      <c r="G27" s="32"/>
      <c r="H27" s="32"/>
      <c r="I27" s="33"/>
      <c r="J27" s="4">
        <v>99</v>
      </c>
      <c r="K27" s="4">
        <v>96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42.142857142857146</v>
      </c>
    </row>
    <row r="28" spans="2:17" x14ac:dyDescent="0.35">
      <c r="B28" s="6">
        <f t="shared" si="1"/>
        <v>20</v>
      </c>
      <c r="C28" s="6" t="s">
        <v>108</v>
      </c>
      <c r="D28" s="31" t="s">
        <v>68</v>
      </c>
      <c r="E28" s="32"/>
      <c r="F28" s="32"/>
      <c r="G28" s="32"/>
      <c r="H28" s="32"/>
      <c r="I28" s="33"/>
      <c r="J28" s="4">
        <v>0</v>
      </c>
      <c r="K28" s="4">
        <v>96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</v>
      </c>
    </row>
    <row r="29" spans="2:17" x14ac:dyDescent="0.35">
      <c r="B29" s="6">
        <f t="shared" si="1"/>
        <v>21</v>
      </c>
      <c r="C29" s="6" t="s">
        <v>109</v>
      </c>
      <c r="D29" s="31" t="s">
        <v>69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5">
      <c r="B30" s="6">
        <f t="shared" si="1"/>
        <v>22</v>
      </c>
      <c r="C30" s="6" t="s">
        <v>110</v>
      </c>
      <c r="D30" s="31" t="s">
        <v>70</v>
      </c>
      <c r="E30" s="32"/>
      <c r="F30" s="32"/>
      <c r="G30" s="32"/>
      <c r="H30" s="32"/>
      <c r="I30" s="33"/>
      <c r="J30" s="4">
        <v>96</v>
      </c>
      <c r="K30" s="4">
        <v>96</v>
      </c>
      <c r="L30" s="4">
        <v>83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39.285714285714285</v>
      </c>
    </row>
    <row r="31" spans="2:17" x14ac:dyDescent="0.35">
      <c r="B31" s="6">
        <f t="shared" si="1"/>
        <v>23</v>
      </c>
      <c r="C31" s="6" t="s">
        <v>111</v>
      </c>
      <c r="D31" s="31" t="s">
        <v>47</v>
      </c>
      <c r="E31" s="32"/>
      <c r="F31" s="32"/>
      <c r="G31" s="32"/>
      <c r="H31" s="32"/>
      <c r="I31" s="33"/>
      <c r="J31" s="4">
        <v>97</v>
      </c>
      <c r="K31" s="4">
        <v>96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27.571428571428573</v>
      </c>
    </row>
    <row r="32" spans="2:17" x14ac:dyDescent="0.35">
      <c r="B32" s="6">
        <f t="shared" si="1"/>
        <v>24</v>
      </c>
      <c r="C32" s="6" t="s">
        <v>112</v>
      </c>
      <c r="D32" s="31" t="s">
        <v>71</v>
      </c>
      <c r="E32" s="32"/>
      <c r="F32" s="32"/>
      <c r="G32" s="32"/>
      <c r="H32" s="32"/>
      <c r="I32" s="33"/>
      <c r="J32" s="4">
        <v>0</v>
      </c>
      <c r="K32" s="4">
        <v>96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13.714285714285714</v>
      </c>
    </row>
    <row r="33" spans="2:17" x14ac:dyDescent="0.35">
      <c r="B33" s="6">
        <f t="shared" si="1"/>
        <v>25</v>
      </c>
      <c r="C33" s="6" t="s">
        <v>113</v>
      </c>
      <c r="D33" s="31" t="s">
        <v>72</v>
      </c>
      <c r="E33" s="32"/>
      <c r="F33" s="32"/>
      <c r="G33" s="32"/>
      <c r="H33" s="32"/>
      <c r="I33" s="33"/>
      <c r="J33" s="4">
        <v>98</v>
      </c>
      <c r="K33" s="4">
        <v>97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40.714285714285715</v>
      </c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ref="B40:B53" si="2">B39+1</f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2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2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2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2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2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2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2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2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2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2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2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2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2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 t="shared" ref="J54:P54" si="3">COUNTIF(J9:J53,"&gt;=70")</f>
        <v>15</v>
      </c>
      <c r="K54" s="11">
        <f t="shared" si="3"/>
        <v>21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 t="shared" ref="J55:Q55" si="4">COUNTIF(J9:J53,"&lt;70")</f>
        <v>10</v>
      </c>
      <c r="K55" s="12">
        <f t="shared" si="4"/>
        <v>4</v>
      </c>
      <c r="L55" s="12">
        <f t="shared" si="4"/>
        <v>6</v>
      </c>
      <c r="M55" s="12">
        <f t="shared" si="4"/>
        <v>25</v>
      </c>
      <c r="N55" s="12">
        <f t="shared" si="4"/>
        <v>25</v>
      </c>
      <c r="O55" s="12">
        <f t="shared" si="4"/>
        <v>25</v>
      </c>
      <c r="P55" s="12">
        <f t="shared" si="4"/>
        <v>25</v>
      </c>
      <c r="Q55" s="12">
        <f t="shared" si="4"/>
        <v>25</v>
      </c>
    </row>
    <row r="56" spans="2:17" x14ac:dyDescent="0.35">
      <c r="C56" s="20"/>
      <c r="D56" s="20"/>
      <c r="E56" s="20"/>
      <c r="H56" s="24" t="s">
        <v>21</v>
      </c>
      <c r="I56" s="24"/>
      <c r="J56" s="12">
        <f t="shared" ref="J56:Q56" si="5">COUNT(J9:J53)</f>
        <v>25</v>
      </c>
      <c r="K56" s="12">
        <f t="shared" si="5"/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25</v>
      </c>
      <c r="P56" s="12">
        <f t="shared" si="5"/>
        <v>25</v>
      </c>
      <c r="Q56" s="12">
        <f t="shared" si="5"/>
        <v>25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0.6</v>
      </c>
      <c r="K57" s="14">
        <f t="shared" ref="K57:Q57" si="6">K54/K56</f>
        <v>0.84</v>
      </c>
      <c r="L57" s="14">
        <f t="shared" si="6"/>
        <v>0.76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0.4</v>
      </c>
      <c r="K58" s="13">
        <f t="shared" ref="K58:Q58" si="7">K55/K56</f>
        <v>0.16</v>
      </c>
      <c r="L58" s="14">
        <f t="shared" si="7"/>
        <v>0.24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7:I37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8:I38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84" zoomScaleNormal="84" workbookViewId="0">
      <selection activeCell="T15" sqref="T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170</v>
      </c>
      <c r="E4" s="27"/>
      <c r="F4" s="27"/>
      <c r="G4" s="27"/>
      <c r="I4" t="s">
        <v>1</v>
      </c>
      <c r="J4" s="28" t="s">
        <v>169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31" t="s">
        <v>42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5">
      <c r="B10" s="6">
        <f>+B9+1</f>
        <v>2</v>
      </c>
      <c r="C10" s="6" t="s">
        <v>96</v>
      </c>
      <c r="D10" s="16" t="s">
        <v>49</v>
      </c>
      <c r="E10" s="17"/>
      <c r="F10" s="17"/>
      <c r="G10" s="17"/>
      <c r="H10" s="17"/>
      <c r="I10" s="1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5">
      <c r="B11" s="6">
        <f>+B10+1</f>
        <v>3</v>
      </c>
      <c r="C11" s="6" t="s">
        <v>95</v>
      </c>
      <c r="D11" s="31" t="s">
        <v>50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5">
      <c r="B12" s="6">
        <f t="shared" ref="B12:B53" si="1">B11+1</f>
        <v>4</v>
      </c>
      <c r="C12" s="6" t="s">
        <v>127</v>
      </c>
      <c r="D12" s="31" t="s">
        <v>51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128</v>
      </c>
      <c r="D13" s="31" t="s">
        <v>52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5">
      <c r="B14" s="6">
        <f t="shared" si="1"/>
        <v>6</v>
      </c>
      <c r="C14" s="6" t="s">
        <v>97</v>
      </c>
      <c r="D14" s="31" t="s">
        <v>53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6" t="s">
        <v>98</v>
      </c>
      <c r="D15" s="31" t="s">
        <v>77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120</v>
      </c>
      <c r="D16" s="16" t="s">
        <v>85</v>
      </c>
      <c r="E16" s="17"/>
      <c r="F16" s="17"/>
      <c r="G16" s="17"/>
      <c r="H16" s="17"/>
      <c r="I16" s="1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6" t="s">
        <v>99</v>
      </c>
      <c r="D17" s="31" t="s">
        <v>56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100</v>
      </c>
      <c r="D18" s="31" t="s">
        <v>58</v>
      </c>
      <c r="E18" s="32"/>
      <c r="F18" s="32"/>
      <c r="G18" s="32"/>
      <c r="H18" s="32"/>
      <c r="I18" s="3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159</v>
      </c>
      <c r="D19" s="31" t="s">
        <v>76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123</v>
      </c>
      <c r="D20" s="31" t="s">
        <v>73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101</v>
      </c>
      <c r="D21" s="31" t="s">
        <v>74</v>
      </c>
      <c r="E21" s="32"/>
      <c r="F21" s="32"/>
      <c r="G21" s="32"/>
      <c r="H21" s="32"/>
      <c r="I21" s="3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5">
      <c r="B22" s="6">
        <f t="shared" si="1"/>
        <v>14</v>
      </c>
      <c r="C22" s="6" t="s">
        <v>102</v>
      </c>
      <c r="D22" s="31" t="s">
        <v>61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103</v>
      </c>
      <c r="D23" s="31" t="s">
        <v>62</v>
      </c>
      <c r="E23" s="32"/>
      <c r="F23" s="32"/>
      <c r="G23" s="32"/>
      <c r="H23" s="32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 t="s">
        <v>104</v>
      </c>
      <c r="D24" s="31" t="s">
        <v>63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130</v>
      </c>
      <c r="D25" s="31" t="s">
        <v>64</v>
      </c>
      <c r="E25" s="32"/>
      <c r="F25" s="32"/>
      <c r="G25" s="32"/>
      <c r="H25" s="32"/>
      <c r="I25" s="3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 t="s">
        <v>160</v>
      </c>
      <c r="D26" s="31" t="s">
        <v>75</v>
      </c>
      <c r="E26" s="32"/>
      <c r="F26" s="32"/>
      <c r="G26" s="32"/>
      <c r="H26" s="32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5">
      <c r="B27" s="6">
        <f t="shared" si="1"/>
        <v>19</v>
      </c>
      <c r="C27" s="6" t="s">
        <v>105</v>
      </c>
      <c r="D27" s="31" t="s">
        <v>65</v>
      </c>
      <c r="E27" s="32"/>
      <c r="F27" s="32"/>
      <c r="G27" s="32"/>
      <c r="H27" s="32"/>
      <c r="I27" s="3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6" t="s">
        <v>106</v>
      </c>
      <c r="D28" s="31" t="s">
        <v>66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161</v>
      </c>
      <c r="D29" s="31" t="s">
        <v>78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 t="s">
        <v>107</v>
      </c>
      <c r="D30" s="31" t="s">
        <v>67</v>
      </c>
      <c r="E30" s="32"/>
      <c r="F30" s="32"/>
      <c r="G30" s="32"/>
      <c r="H30" s="32"/>
      <c r="I30" s="3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5">
      <c r="B31" s="6">
        <f t="shared" si="1"/>
        <v>23</v>
      </c>
      <c r="C31" s="6" t="s">
        <v>108</v>
      </c>
      <c r="D31" s="31" t="s">
        <v>68</v>
      </c>
      <c r="E31" s="32"/>
      <c r="F31" s="32"/>
      <c r="G31" s="32"/>
      <c r="H31" s="32"/>
      <c r="I31" s="3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5">
      <c r="B32" s="6">
        <f t="shared" si="1"/>
        <v>24</v>
      </c>
      <c r="C32" s="6" t="s">
        <v>109</v>
      </c>
      <c r="D32" s="31" t="s">
        <v>69</v>
      </c>
      <c r="E32" s="32"/>
      <c r="F32" s="32"/>
      <c r="G32" s="32"/>
      <c r="H32" s="32"/>
      <c r="I32" s="3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5">
      <c r="B33" s="6">
        <f t="shared" si="1"/>
        <v>25</v>
      </c>
      <c r="C33" s="6" t="s">
        <v>110</v>
      </c>
      <c r="D33" s="31" t="s">
        <v>70</v>
      </c>
      <c r="E33" s="32"/>
      <c r="F33" s="32"/>
      <c r="G33" s="32"/>
      <c r="H33" s="32"/>
      <c r="I33" s="3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5">
      <c r="B34" s="6">
        <f t="shared" si="1"/>
        <v>26</v>
      </c>
      <c r="C34" s="6" t="s">
        <v>112</v>
      </c>
      <c r="D34" s="31" t="s">
        <v>79</v>
      </c>
      <c r="E34" s="32"/>
      <c r="F34" s="32"/>
      <c r="G34" s="32"/>
      <c r="H34" s="32"/>
      <c r="I34" s="3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5">
      <c r="B35" s="6">
        <f t="shared" si="1"/>
        <v>27</v>
      </c>
      <c r="C35" s="6" t="s">
        <v>113</v>
      </c>
      <c r="D35" s="31" t="s">
        <v>72</v>
      </c>
      <c r="E35" s="32"/>
      <c r="F35" s="32"/>
      <c r="G35" s="32"/>
      <c r="H35" s="32"/>
      <c r="I35" s="33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5">
      <c r="B36" s="6">
        <f t="shared" si="1"/>
        <v>28</v>
      </c>
      <c r="C36" s="6" t="s">
        <v>162</v>
      </c>
      <c r="D36" s="31" t="s">
        <v>80</v>
      </c>
      <c r="E36" s="32"/>
      <c r="F36" s="32"/>
      <c r="G36" s="32"/>
      <c r="H36" s="32"/>
      <c r="I36" s="33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35">
      <c r="C54" s="20"/>
      <c r="D54" s="20"/>
      <c r="E54" s="1"/>
      <c r="H54" s="23" t="s">
        <v>19</v>
      </c>
      <c r="I54" s="23"/>
      <c r="J54" s="11">
        <f t="shared" ref="J54:P54" si="3">COUNTIF(J9:J53,"&gt;=70")</f>
        <v>0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 t="shared" ref="J55:Q55" si="4">COUNTIF(J9:J53,"&lt;70")</f>
        <v>28</v>
      </c>
      <c r="K55" s="12">
        <f t="shared" si="4"/>
        <v>28</v>
      </c>
      <c r="L55" s="12">
        <f t="shared" si="4"/>
        <v>28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45</v>
      </c>
    </row>
    <row r="56" spans="2:17" x14ac:dyDescent="0.35">
      <c r="C56" s="20"/>
      <c r="D56" s="20"/>
      <c r="E56" s="20"/>
      <c r="H56" s="24" t="s">
        <v>21</v>
      </c>
      <c r="I56" s="24"/>
      <c r="J56" s="12">
        <f t="shared" ref="J56:Q56" si="5">COUNT(J9:J53)</f>
        <v>28</v>
      </c>
      <c r="K56" s="12">
        <f t="shared" si="5"/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45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H4" sqref="H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173</v>
      </c>
      <c r="E4" s="27"/>
      <c r="F4" s="27"/>
      <c r="G4" s="27"/>
      <c r="I4" t="s">
        <v>1</v>
      </c>
      <c r="J4" s="28" t="s">
        <v>164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31" t="s">
        <v>81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5">
      <c r="B10" s="6">
        <f>B9+1</f>
        <v>2</v>
      </c>
      <c r="C10" s="6" t="s">
        <v>115</v>
      </c>
      <c r="D10" s="31" t="s">
        <v>82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SUM(J10:P10)/7</f>
        <v>0</v>
      </c>
    </row>
    <row r="11" spans="2:18" x14ac:dyDescent="0.35">
      <c r="B11" s="6">
        <f t="shared" ref="B11:B53" si="1">B10+1</f>
        <v>3</v>
      </c>
      <c r="C11" s="6" t="s">
        <v>116</v>
      </c>
      <c r="D11" s="31" t="s">
        <v>42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5">
      <c r="B12" s="6">
        <f t="shared" si="1"/>
        <v>4</v>
      </c>
      <c r="C12" s="6" t="s">
        <v>117</v>
      </c>
      <c r="D12" s="31" t="s">
        <v>83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119</v>
      </c>
      <c r="D13" s="31" t="s">
        <v>84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5">
      <c r="B14" s="6">
        <f t="shared" si="1"/>
        <v>6</v>
      </c>
      <c r="C14" s="6" t="s">
        <v>120</v>
      </c>
      <c r="D14" s="31" t="s">
        <v>85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6" t="s">
        <v>121</v>
      </c>
      <c r="D15" s="31" t="s">
        <v>86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122</v>
      </c>
      <c r="D16" s="31" t="s">
        <v>57</v>
      </c>
      <c r="E16" s="32"/>
      <c r="F16" s="32"/>
      <c r="G16" s="32"/>
      <c r="H16" s="32"/>
      <c r="I16" s="3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6" t="s">
        <v>123</v>
      </c>
      <c r="D17" s="31" t="s">
        <v>43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124</v>
      </c>
      <c r="D18" s="31" t="s">
        <v>87</v>
      </c>
      <c r="E18" s="32"/>
      <c r="F18" s="32"/>
      <c r="G18" s="32"/>
      <c r="H18" s="32"/>
      <c r="I18" s="3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149</v>
      </c>
      <c r="D19" s="31" t="s">
        <v>44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150</v>
      </c>
      <c r="D20" s="31" t="s">
        <v>88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125</v>
      </c>
      <c r="D21" s="31" t="s">
        <v>45</v>
      </c>
      <c r="E21" s="32"/>
      <c r="F21" s="32"/>
      <c r="G21" s="32"/>
      <c r="H21" s="32"/>
      <c r="I21" s="3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5">
      <c r="B22" s="6">
        <f t="shared" si="1"/>
        <v>14</v>
      </c>
      <c r="C22" s="6" t="s">
        <v>118</v>
      </c>
      <c r="D22" s="31" t="s">
        <v>89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151</v>
      </c>
      <c r="D23" s="31" t="s">
        <v>90</v>
      </c>
      <c r="E23" s="32"/>
      <c r="F23" s="32"/>
      <c r="G23" s="32"/>
      <c r="H23" s="32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 t="s">
        <v>152</v>
      </c>
      <c r="D24" s="31" t="s">
        <v>91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126</v>
      </c>
      <c r="D25" s="31" t="s">
        <v>46</v>
      </c>
      <c r="E25" s="32"/>
      <c r="F25" s="32"/>
      <c r="G25" s="32"/>
      <c r="H25" s="32"/>
      <c r="I25" s="3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 t="s">
        <v>154</v>
      </c>
      <c r="D26" s="31" t="s">
        <v>92</v>
      </c>
      <c r="E26" s="32"/>
      <c r="F26" s="32"/>
      <c r="G26" s="32"/>
      <c r="H26" s="32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5">
      <c r="B27" s="6">
        <f t="shared" si="1"/>
        <v>19</v>
      </c>
      <c r="C27" s="6" t="s">
        <v>153</v>
      </c>
      <c r="D27" s="31" t="s">
        <v>93</v>
      </c>
      <c r="E27" s="32"/>
      <c r="F27" s="32"/>
      <c r="G27" s="32"/>
      <c r="H27" s="32"/>
      <c r="I27" s="3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6" t="s">
        <v>111</v>
      </c>
      <c r="D28" s="31" t="s">
        <v>47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156</v>
      </c>
      <c r="D29" s="31" t="s">
        <v>155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 t="s">
        <v>157</v>
      </c>
      <c r="D30" s="31" t="s">
        <v>94</v>
      </c>
      <c r="E30" s="32"/>
      <c r="F30" s="32"/>
      <c r="G30" s="32"/>
      <c r="H30" s="32"/>
      <c r="I30" s="3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22</v>
      </c>
      <c r="K55" s="12">
        <f t="shared" ref="K55:Q55" si="4">COUNTIF(K9:K53,"&lt;70")</f>
        <v>22</v>
      </c>
      <c r="L55" s="12">
        <f t="shared" si="4"/>
        <v>22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22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22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B2:R62"/>
  <sheetViews>
    <sheetView topLeftCell="B1" zoomScale="84" zoomScaleNormal="84" workbookViewId="0">
      <selection activeCell="K14" sqref="K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171</v>
      </c>
      <c r="E4" s="27"/>
      <c r="F4" s="27"/>
      <c r="G4" s="27"/>
      <c r="I4" t="s">
        <v>1</v>
      </c>
      <c r="J4" s="28" t="s">
        <v>172</v>
      </c>
      <c r="K4" s="28"/>
      <c r="M4" t="s">
        <v>2</v>
      </c>
      <c r="N4" s="29">
        <v>45048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31" t="s">
        <v>42</v>
      </c>
      <c r="E9" s="32"/>
      <c r="F9" s="32"/>
      <c r="G9" s="32"/>
      <c r="H9" s="32"/>
      <c r="I9" s="33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5">
      <c r="B10" s="6">
        <f>B9+1</f>
        <v>2</v>
      </c>
      <c r="C10" s="6" t="s">
        <v>123</v>
      </c>
      <c r="D10" s="31" t="s">
        <v>43</v>
      </c>
      <c r="E10" s="32"/>
      <c r="F10" s="32"/>
      <c r="G10" s="32"/>
      <c r="H10" s="32"/>
      <c r="I10" s="33"/>
      <c r="J10" s="4">
        <v>99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SUM(J10:P10)/7</f>
        <v>14.142857142857142</v>
      </c>
    </row>
    <row r="11" spans="2:18" x14ac:dyDescent="0.35">
      <c r="B11" s="6">
        <f t="shared" ref="B11:B53" si="1">B10+1</f>
        <v>3</v>
      </c>
      <c r="C11" s="6" t="s">
        <v>149</v>
      </c>
      <c r="D11" s="31" t="s">
        <v>44</v>
      </c>
      <c r="E11" s="32"/>
      <c r="F11" s="32"/>
      <c r="G11" s="32"/>
      <c r="H11" s="32"/>
      <c r="I11" s="33"/>
      <c r="J11" s="4">
        <v>97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13.857142857142858</v>
      </c>
    </row>
    <row r="12" spans="2:18" x14ac:dyDescent="0.35">
      <c r="B12" s="6">
        <f t="shared" si="1"/>
        <v>4</v>
      </c>
      <c r="C12" s="6" t="s">
        <v>125</v>
      </c>
      <c r="D12" s="31" t="s">
        <v>45</v>
      </c>
      <c r="E12" s="32"/>
      <c r="F12" s="32"/>
      <c r="G12" s="32"/>
      <c r="H12" s="32"/>
      <c r="I12" s="33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13.857142857142858</v>
      </c>
    </row>
    <row r="13" spans="2:18" x14ac:dyDescent="0.35">
      <c r="B13" s="6">
        <f t="shared" si="1"/>
        <v>5</v>
      </c>
      <c r="C13" s="6" t="s">
        <v>126</v>
      </c>
      <c r="D13" s="31" t="s">
        <v>46</v>
      </c>
      <c r="E13" s="32"/>
      <c r="F13" s="32"/>
      <c r="G13" s="32"/>
      <c r="H13" s="32"/>
      <c r="I13" s="33"/>
      <c r="J13" s="4">
        <v>98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</v>
      </c>
    </row>
    <row r="14" spans="2:18" x14ac:dyDescent="0.35">
      <c r="B14" s="6">
        <f t="shared" si="1"/>
        <v>6</v>
      </c>
      <c r="C14" s="6" t="s">
        <v>111</v>
      </c>
      <c r="D14" s="31" t="s">
        <v>47</v>
      </c>
      <c r="E14" s="32"/>
      <c r="F14" s="32"/>
      <c r="G14" s="32"/>
      <c r="H14" s="32"/>
      <c r="I14" s="33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</row>
    <row r="15" spans="2:18" x14ac:dyDescent="0.35">
      <c r="B15" s="6">
        <f t="shared" si="1"/>
        <v>7</v>
      </c>
      <c r="C15" s="6"/>
      <c r="D15" s="35"/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6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6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6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6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MétodosNuméricos</vt:lpstr>
      <vt:lpstr>SistemasProgramables</vt:lpstr>
      <vt:lpstr>ProgLogicaFuncional</vt:lpstr>
      <vt:lpstr>TallerInv1</vt:lpstr>
      <vt:lpstr>DesarrolloProfesional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2023-05-03T23:48:31Z</dcterms:modified>
</cp:coreProperties>
</file>