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PersonalTec\2323-FebJul\ReportesSGI\"/>
    </mc:Choice>
  </mc:AlternateContent>
  <xr:revisionPtr revIDLastSave="0" documentId="13_ncr:1_{DFAB6A43-8293-4186-A62E-505E9B0A3D03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MétodosNuméricos" sheetId="1" r:id="rId1"/>
    <sheet name="SistemasProgramables" sheetId="4" r:id="rId2"/>
    <sheet name="ProgLogicaFuncional" sheetId="5" r:id="rId3"/>
    <sheet name="TallerInv1" sheetId="6" r:id="rId4"/>
    <sheet name="DesarrolloProfesional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6" l="1"/>
  <c r="B34" i="4"/>
  <c r="B37" i="5" l="1"/>
  <c r="B27" i="1" l="1"/>
  <c r="Q10" i="5"/>
  <c r="Q16" i="5"/>
  <c r="B10" i="5"/>
  <c r="B11" i="5" s="1"/>
  <c r="Q30" i="6"/>
  <c r="P34" i="6" l="1"/>
  <c r="O34" i="6"/>
  <c r="N34" i="6"/>
  <c r="M34" i="6"/>
  <c r="L34" i="6"/>
  <c r="K34" i="6"/>
  <c r="J34" i="6"/>
  <c r="P33" i="6"/>
  <c r="O33" i="6"/>
  <c r="N33" i="6"/>
  <c r="M33" i="6"/>
  <c r="L33" i="6"/>
  <c r="K33" i="6"/>
  <c r="J33" i="6"/>
  <c r="P32" i="6"/>
  <c r="O32" i="6"/>
  <c r="N32" i="6"/>
  <c r="M32" i="6"/>
  <c r="L32" i="6"/>
  <c r="K32" i="6"/>
  <c r="J32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Q9" i="6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P38" i="5"/>
  <c r="O38" i="5"/>
  <c r="N38" i="5"/>
  <c r="M38" i="5"/>
  <c r="L38" i="5"/>
  <c r="K38" i="5"/>
  <c r="J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B12" i="5"/>
  <c r="B13" i="5" s="1"/>
  <c r="B14" i="5" s="1"/>
  <c r="B15" i="5" s="1"/>
  <c r="Q9" i="5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P38" i="4" s="1"/>
  <c r="O35" i="4"/>
  <c r="N35" i="4"/>
  <c r="M35" i="4"/>
  <c r="L35" i="4"/>
  <c r="L38" i="4" s="1"/>
  <c r="K35" i="4"/>
  <c r="J35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Q9" i="4"/>
  <c r="P18" i="3"/>
  <c r="O18" i="3"/>
  <c r="N18" i="3"/>
  <c r="M18" i="3"/>
  <c r="L18" i="3"/>
  <c r="K18" i="3"/>
  <c r="J18" i="3"/>
  <c r="P17" i="3"/>
  <c r="O17" i="3"/>
  <c r="O20" i="3" s="1"/>
  <c r="N17" i="3"/>
  <c r="M17" i="3"/>
  <c r="L17" i="3"/>
  <c r="K17" i="3"/>
  <c r="K20" i="3" s="1"/>
  <c r="J17" i="3"/>
  <c r="P16" i="3"/>
  <c r="O16" i="3"/>
  <c r="O19" i="3" s="1"/>
  <c r="N16" i="3"/>
  <c r="M16" i="3"/>
  <c r="L16" i="3"/>
  <c r="K16" i="3"/>
  <c r="K19" i="3" s="1"/>
  <c r="J16" i="3"/>
  <c r="Q14" i="3"/>
  <c r="Q13" i="3"/>
  <c r="Q12" i="3"/>
  <c r="Q11" i="3"/>
  <c r="Q10" i="3"/>
  <c r="B10" i="3"/>
  <c r="B11" i="3" s="1"/>
  <c r="B12" i="3" s="1"/>
  <c r="B13" i="3" s="1"/>
  <c r="B14" i="3" s="1"/>
  <c r="B15" i="3" s="1"/>
  <c r="Q9" i="3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M39" i="4"/>
  <c r="L20" i="3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L39" i="4"/>
  <c r="P39" i="4"/>
  <c r="M35" i="6"/>
  <c r="J36" i="6"/>
  <c r="N36" i="6"/>
  <c r="J35" i="6"/>
  <c r="N35" i="6"/>
  <c r="P42" i="5"/>
  <c r="P41" i="5"/>
  <c r="M42" i="5"/>
  <c r="M41" i="5"/>
  <c r="L42" i="5"/>
  <c r="L41" i="5"/>
  <c r="Q40" i="5"/>
  <c r="K36" i="6"/>
  <c r="K35" i="6"/>
  <c r="O35" i="6"/>
  <c r="L36" i="6"/>
  <c r="P36" i="6"/>
  <c r="L35" i="6"/>
  <c r="P35" i="6"/>
  <c r="O38" i="4"/>
  <c r="K38" i="4"/>
  <c r="J19" i="3"/>
  <c r="N19" i="3"/>
  <c r="P20" i="3"/>
  <c r="L19" i="3"/>
  <c r="M20" i="3"/>
  <c r="M38" i="4"/>
  <c r="N39" i="4"/>
  <c r="J41" i="5"/>
  <c r="N41" i="5"/>
  <c r="K42" i="5"/>
  <c r="O42" i="5"/>
  <c r="Q18" i="3"/>
  <c r="P19" i="3"/>
  <c r="M19" i="3"/>
  <c r="J20" i="3"/>
  <c r="N20" i="3"/>
  <c r="J38" i="4"/>
  <c r="N38" i="4"/>
  <c r="K39" i="4"/>
  <c r="O39" i="4"/>
  <c r="K41" i="5"/>
  <c r="O41" i="5"/>
  <c r="Q37" i="4"/>
  <c r="J42" i="5"/>
  <c r="N42" i="5"/>
  <c r="Q34" i="6"/>
  <c r="M36" i="6"/>
  <c r="O36" i="6"/>
  <c r="Q32" i="6"/>
  <c r="Q33" i="6"/>
  <c r="Q36" i="6" s="1"/>
  <c r="Q38" i="5"/>
  <c r="Q41" i="5" s="1"/>
  <c r="Q39" i="5"/>
  <c r="Q42" i="5" s="1"/>
  <c r="J39" i="4"/>
  <c r="Q35" i="4"/>
  <c r="Q36" i="4"/>
  <c r="Q16" i="3"/>
  <c r="Q19" i="3" s="1"/>
  <c r="Q17" i="3"/>
  <c r="K30" i="1"/>
  <c r="L30" i="1"/>
  <c r="M30" i="1"/>
  <c r="N30" i="1"/>
  <c r="O30" i="1"/>
  <c r="P30" i="1"/>
  <c r="J30" i="1"/>
  <c r="K29" i="1"/>
  <c r="L29" i="1"/>
  <c r="M29" i="1"/>
  <c r="N29" i="1"/>
  <c r="O29" i="1"/>
  <c r="P29" i="1"/>
  <c r="K28" i="1"/>
  <c r="L28" i="1"/>
  <c r="M28" i="1"/>
  <c r="N28" i="1"/>
  <c r="O28" i="1"/>
  <c r="P28" i="1"/>
  <c r="J29" i="1"/>
  <c r="J28" i="1"/>
  <c r="Q20" i="3" l="1"/>
  <c r="Q39" i="4"/>
  <c r="Q38" i="4"/>
  <c r="Q35" i="6"/>
  <c r="Q21" i="1"/>
  <c r="Q22" i="1"/>
  <c r="Q23" i="1"/>
  <c r="Q24" i="1"/>
  <c r="Q25" i="1"/>
  <c r="Q26" i="1"/>
  <c r="Q10" i="1"/>
  <c r="Q11" i="1"/>
  <c r="Q12" i="1"/>
  <c r="Q13" i="1"/>
  <c r="Q14" i="1"/>
  <c r="Q15" i="1"/>
  <c r="Q16" i="1"/>
  <c r="Q17" i="1"/>
  <c r="Q18" i="1"/>
  <c r="Q19" i="1"/>
  <c r="Q20" i="1"/>
  <c r="Q9" i="1"/>
  <c r="K32" i="1"/>
  <c r="L32" i="1"/>
  <c r="M32" i="1"/>
  <c r="N32" i="1"/>
  <c r="O32" i="1"/>
  <c r="P32" i="1"/>
  <c r="K31" i="1"/>
  <c r="L31" i="1"/>
  <c r="M31" i="1"/>
  <c r="N31" i="1"/>
  <c r="O31" i="1"/>
  <c r="P31" i="1"/>
  <c r="J32" i="1"/>
  <c r="J31" i="1"/>
  <c r="Q30" i="1" l="1"/>
  <c r="Q29" i="1"/>
  <c r="Q2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Q32" i="1" l="1"/>
  <c r="Q31" i="1"/>
</calcChain>
</file>

<file path=xl/sharedStrings.xml><?xml version="1.0" encoding="utf-8"?>
<sst xmlns="http://schemas.openxmlformats.org/spreadsheetml/2006/main" count="343" uniqueCount="174">
  <si>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</si>
  <si>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</si>
  <si>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</si>
  <si>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</si>
  <si>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</si>
  <si>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</si>
  <si>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</si>
  <si>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</si>
  <si>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</si>
  <si>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</si>
  <si>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</si>
  <si>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</si>
  <si>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</si>
  <si>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</si>
  <si>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</si>
  <si>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</si>
  <si>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</si>
  <si>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</si>
  <si>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</si>
  <si>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</si>
  <si>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</si>
  <si>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</si>
  <si>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</si>
  <si>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</si>
  <si>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BELTRÁN HERNÁNDEZ JUAN CARLOS</t>
  </si>
  <si>
    <t>CÁGAL LUCIANO JUAN GERMÁN</t>
  </si>
  <si>
    <t>CHAGA CHAGALA ISAAC</t>
  </si>
  <si>
    <t>CHI MARCIAL FERNANDO YAHIR</t>
  </si>
  <si>
    <t>CRUZ XALA VÍCTOR JOSÉ</t>
  </si>
  <si>
    <t>FLORES OLIVEROS FRANCISCO JESÚS</t>
  </si>
  <si>
    <t>HERNÁNDEZ SANTOS JONATHAN SALVADOR</t>
  </si>
  <si>
    <t>HERRERA MIXTEGA LAURA</t>
  </si>
  <si>
    <t>MÍNQUIZ MELCHI ORLANDO</t>
  </si>
  <si>
    <t>OLIN ALONSO CARLOS DANIEL</t>
  </si>
  <si>
    <t>ORTIZ DOMÍNGUEZ KEISSLY</t>
  </si>
  <si>
    <t>ORTIZ VERGARA DIEGO DE JESÚS</t>
  </si>
  <si>
    <t>PICHAL VALDÉS GERMAIN</t>
  </si>
  <si>
    <t>PÓLITO IXTEPAN LESLYE ALEJANDRA</t>
  </si>
  <si>
    <t>RAMÍREZ MUÑOZ TERESA</t>
  </si>
  <si>
    <t>ROVIRA MACARIO LUIS AXEL</t>
  </si>
  <si>
    <t>TERRAZAS GUERRERO ROBERTO CARLOS</t>
  </si>
  <si>
    <t>TOTO BAUTISTA EDUARDO ABISAÍ</t>
  </si>
  <si>
    <t>AMOR FACUNDO KASSANDRA</t>
  </si>
  <si>
    <t>DOMÍNGUEZ FISCAL NATALIA</t>
  </si>
  <si>
    <t>IXBA GARCÍA JOSÉ IVÁN</t>
  </si>
  <si>
    <t>NAVARRO CRUZ IAN JESÚS</t>
  </si>
  <si>
    <t>RASCÓN HERNÁNDEZ CRESCENCIO</t>
  </si>
  <si>
    <t>VICHI ORTIZ ALEJANDRA DEL CARMEN</t>
  </si>
  <si>
    <t>ALVARADO MERLIN INGRIS DE LOS ÁNGELES</t>
  </si>
  <si>
    <t>ARRÉS ESCOBAR CÉSAR GAEL</t>
  </si>
  <si>
    <t>AZAMAR TEGOMA LEONARDO DE JESÚS</t>
  </si>
  <si>
    <t>BELLI IXBA JOSÉ LUIS</t>
  </si>
  <si>
    <t>BELTRÁN RAMÓN GABRIELA</t>
  </si>
  <si>
    <t>CAMPOS DE DIOS DIEGO EMMANUEL</t>
  </si>
  <si>
    <t>CARVAJAL GARCÍA JOANNA GUADALUPE</t>
  </si>
  <si>
    <t>CHIMBAMBA MALAGA ALDO JOSUÉ</t>
  </si>
  <si>
    <t>CHIPOL ESCRIBANO CRISTIAN</t>
  </si>
  <si>
    <t>COBAXIN OSORIO ENOC</t>
  </si>
  <si>
    <t>COLORIANO VICTORIO ELISA</t>
  </si>
  <si>
    <t>DOMÍNGUEZ MONTIEL FERNANDO</t>
  </si>
  <si>
    <t>ESTRADA CONCHI LEISY</t>
  </si>
  <si>
    <t>GARCÍA ACOSTA MARÍA GUADALUPE</t>
  </si>
  <si>
    <t>JACINTO RAMÓN JULIO ALEJANDRO</t>
  </si>
  <si>
    <t>LERDO FISCAL PAOLA</t>
  </si>
  <si>
    <t>LOYO OLAM LUIS LEONARDO</t>
  </si>
  <si>
    <t>MORALES HERNÁNDEZ FERNANDO RAYMUNDO</t>
  </si>
  <si>
    <t>PAVÓN FIGAROLA ELÍAS DARÍO</t>
  </si>
  <si>
    <t>RASGADO DE LA CRUZ DAVID</t>
  </si>
  <si>
    <t>RÍOS VALLE FABIÁN ALEXANDER</t>
  </si>
  <si>
    <t>VÁZQUEZ DOMÍNGUEZ LUIS GERARDO</t>
  </si>
  <si>
    <t>VERA TEOBAL JOSÉ GUADALUPE</t>
  </si>
  <si>
    <t>XOLO ABSALÓN SERGIO LUIS</t>
  </si>
  <si>
    <t>XOLO COBAXIN MAURICIO</t>
  </si>
  <si>
    <t>DOMÌNGUEZ FISCAL NATALIA</t>
  </si>
  <si>
    <t>ESTRADA CONCHI LEYSI</t>
  </si>
  <si>
    <t>MENDOZA FERNÁNDEZ CARLOS DANIEL</t>
  </si>
  <si>
    <t>COTO ZAPOT ESTEFANÍA</t>
  </si>
  <si>
    <t>CARVAJAL GARCÍA  JOANNA GUADALUPE</t>
  </si>
  <si>
    <t>PÉREZ QUINTANA LUIS FERNANDO</t>
  </si>
  <si>
    <t>XOLO ABSALÓN SERGIO</t>
  </si>
  <si>
    <t>ZAMUDIO GUTIÉRREZ JOSÉ TOMÁS</t>
  </si>
  <si>
    <t>AGUIRRE CANELA CÉSAR</t>
  </si>
  <si>
    <t>AMBROS GÓMEZ VÍCTOR MANUEL</t>
  </si>
  <si>
    <t>CARMONA COBAXIN ÁNGEL DE JESÚS</t>
  </si>
  <si>
    <t>CHAGALA VELASCO AXEL DE JESÚS</t>
  </si>
  <si>
    <t>CHIBAMBA MALAGA ALDO JOSUÉ</t>
  </si>
  <si>
    <t>CHIPOL FISCAL JUAN CARLOS</t>
  </si>
  <si>
    <t>FIGUEROA ROBLES JESÚS ENRIQUE</t>
  </si>
  <si>
    <t>MARCIAL CÁGAL MANUEL</t>
  </si>
  <si>
    <t>OSTO MAZABA JOHANA JACQUELIN</t>
  </si>
  <si>
    <t>PÍO GUZMÁN RENÉ</t>
  </si>
  <si>
    <t>RAMÍREZ FIGUEROA JARED</t>
  </si>
  <si>
    <t>SERRANO BLAS MARIANA</t>
  </si>
  <si>
    <t>VELASCO CANDELARIO MAXIMILIANO</t>
  </si>
  <si>
    <t>XOLO PUCHETA ISRAEL</t>
  </si>
  <si>
    <t>201U0096</t>
  </si>
  <si>
    <t>201U0095</t>
  </si>
  <si>
    <t>201U0101</t>
  </si>
  <si>
    <t>201U0104</t>
  </si>
  <si>
    <t>201U0106</t>
  </si>
  <si>
    <t>201U0490</t>
  </si>
  <si>
    <t>221U0815</t>
  </si>
  <si>
    <t>201U0111</t>
  </si>
  <si>
    <t>201U0112</t>
  </si>
  <si>
    <t>201U0031</t>
  </si>
  <si>
    <t>201U0116</t>
  </si>
  <si>
    <t>201U0117</t>
  </si>
  <si>
    <t>201U0119</t>
  </si>
  <si>
    <t>201U0120</t>
  </si>
  <si>
    <t>201U0125</t>
  </si>
  <si>
    <t>201U0126</t>
  </si>
  <si>
    <t>191U0194</t>
  </si>
  <si>
    <t>201U0127</t>
  </si>
  <si>
    <t>201U0128</t>
  </si>
  <si>
    <t>191U0164</t>
  </si>
  <si>
    <t>171U0160</t>
  </si>
  <si>
    <t>191U0165</t>
  </si>
  <si>
    <t>191U0168</t>
  </si>
  <si>
    <t>191U0184</t>
  </si>
  <si>
    <t>181U0184</t>
  </si>
  <si>
    <t>181U0711</t>
  </si>
  <si>
    <t>191U0169</t>
  </si>
  <si>
    <t>191U0170</t>
  </si>
  <si>
    <t>191U0171</t>
  </si>
  <si>
    <t>191U0173</t>
  </si>
  <si>
    <t>191U0183</t>
  </si>
  <si>
    <t>191U0190</t>
  </si>
  <si>
    <t>181U0178</t>
  </si>
  <si>
    <t>201U0097</t>
  </si>
  <si>
    <t>171U0171</t>
  </si>
  <si>
    <t>221U0814</t>
  </si>
  <si>
    <t>211U0181</t>
  </si>
  <si>
    <t>211U0199</t>
  </si>
  <si>
    <t>211U0194</t>
  </si>
  <si>
    <t>211U0202</t>
  </si>
  <si>
    <t>211U0175</t>
  </si>
  <si>
    <t>211U0174</t>
  </si>
  <si>
    <t>211U0200</t>
  </si>
  <si>
    <t>211U0186</t>
  </si>
  <si>
    <t>201U0473</t>
  </si>
  <si>
    <t>211U0177</t>
  </si>
  <si>
    <t>211U0191</t>
  </si>
  <si>
    <t>211U0203</t>
  </si>
  <si>
    <t>211U0192</t>
  </si>
  <si>
    <t>211U0011</t>
  </si>
  <si>
    <t>211U0187</t>
  </si>
  <si>
    <t>211U0198</t>
  </si>
  <si>
    <t>211U0197</t>
  </si>
  <si>
    <t>211U0195</t>
  </si>
  <si>
    <t>181U0195</t>
  </si>
  <si>
    <t>181U0200</t>
  </si>
  <si>
    <t>181U0208</t>
  </si>
  <si>
    <t>191U0188</t>
  </si>
  <si>
    <t>181U0221</t>
  </si>
  <si>
    <t>181U0215</t>
  </si>
  <si>
    <t>XIGUIL VASCONCELOS ERICK DANIEL</t>
  </si>
  <si>
    <t>181U0222</t>
  </si>
  <si>
    <t>181U0223</t>
  </si>
  <si>
    <t>171U0159</t>
  </si>
  <si>
    <t>171U0168</t>
  </si>
  <si>
    <t>201U0114</t>
  </si>
  <si>
    <t>191U0185</t>
  </si>
  <si>
    <t>171U0194</t>
  </si>
  <si>
    <t>MÉTODOS NUMÉRICOS</t>
  </si>
  <si>
    <t>404A</t>
  </si>
  <si>
    <t>ANA FRANCISCA LULE RANGEL</t>
  </si>
  <si>
    <t>FEBRERO - JULIO 2023</t>
  </si>
  <si>
    <t>SISTEMAS PROGRAMABLES</t>
  </si>
  <si>
    <t>604A</t>
  </si>
  <si>
    <t>PROGRAMACIÓN LÓGICA Y FUNCIONAL</t>
  </si>
  <si>
    <t>DESARROLLO PROFESIONAL</t>
  </si>
  <si>
    <t>TIN</t>
  </si>
  <si>
    <t>TALLER DE INVESTIGACIÓN</t>
  </si>
  <si>
    <t>21/JUN/2023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</si>
</sst>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6"/>
  <sheetViews>
    <sheetView topLeftCell="A3" zoomScale="84" zoomScaleNormal="84" workbookViewId="0">
      <selection activeCell="V13" sqref="V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4" t="s">
        <v>163</v>
      </c>
      <c r="E4" s="24"/>
      <c r="F4" s="24"/>
      <c r="G4" s="24"/>
      <c r="I4" t="s">
        <v>1</v>
      </c>
      <c r="J4" s="34" t="s">
        <v>164</v>
      </c>
      <c r="K4" s="34"/>
      <c r="M4" t="s">
        <v>2</v>
      </c>
      <c r="N4" s="35" t="s">
        <v>173</v>
      </c>
      <c r="O4" s="3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4" t="s">
        <v>166</v>
      </c>
      <c r="E6" s="34"/>
      <c r="F6" s="34"/>
      <c r="G6" s="34"/>
      <c r="I6" s="18" t="s">
        <v>22</v>
      </c>
      <c r="J6" s="18"/>
      <c r="K6" s="19" t="s">
        <v>165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5">
      <c r="B9" s="6">
        <v>1</v>
      </c>
      <c r="C9" s="6" t="s">
        <v>136</v>
      </c>
      <c r="D9" s="25" t="s">
        <v>24</v>
      </c>
      <c r="E9" s="26"/>
      <c r="F9" s="26"/>
      <c r="G9" s="26"/>
      <c r="H9" s="26"/>
      <c r="I9" s="27"/>
      <c r="J9" s="4">
        <v>83</v>
      </c>
      <c r="K9" s="4">
        <v>0</v>
      </c>
      <c r="L9" s="4">
        <v>95</v>
      </c>
      <c r="M9" s="4">
        <v>0</v>
      </c>
      <c r="N9" s="4">
        <v>0</v>
      </c>
      <c r="O9" s="4">
        <v>0</v>
      </c>
      <c r="P9" s="4">
        <v>0</v>
      </c>
      <c r="Q9" s="9">
        <f>SUM(J9:P9)/7</f>
        <v>25.428571428571427</v>
      </c>
    </row>
    <row r="10" spans="2:18" x14ac:dyDescent="0.35">
      <c r="B10" s="6">
        <f>B9+1</f>
        <v>2</v>
      </c>
      <c r="C10" s="6" t="s">
        <v>135</v>
      </c>
      <c r="D10" s="25" t="s">
        <v>25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6" si="0">SUM(J10:P10)/7</f>
        <v>0</v>
      </c>
    </row>
    <row r="11" spans="2:18" x14ac:dyDescent="0.35">
      <c r="B11" s="6">
        <f t="shared" ref="B11:B26" si="1">B10+1</f>
        <v>3</v>
      </c>
      <c r="C11" s="6" t="s">
        <v>144</v>
      </c>
      <c r="D11" s="25" t="s">
        <v>26</v>
      </c>
      <c r="E11" s="26"/>
      <c r="F11" s="26"/>
      <c r="G11" s="26"/>
      <c r="H11" s="26"/>
      <c r="I11" s="27"/>
      <c r="J11" s="4">
        <v>88</v>
      </c>
      <c r="K11" s="4">
        <v>82</v>
      </c>
      <c r="L11" s="4">
        <v>91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37.285714285714285</v>
      </c>
    </row>
    <row r="12" spans="2:18" x14ac:dyDescent="0.35">
      <c r="B12" s="6">
        <f t="shared" si="1"/>
        <v>4</v>
      </c>
      <c r="C12" s="6" t="s">
        <v>140</v>
      </c>
      <c r="D12" s="25" t="s">
        <v>27</v>
      </c>
      <c r="E12" s="26"/>
      <c r="F12" s="26"/>
      <c r="G12" s="26"/>
      <c r="H12" s="26"/>
      <c r="I12" s="27"/>
      <c r="J12" s="4">
        <v>97</v>
      </c>
      <c r="K12" s="4">
        <v>87</v>
      </c>
      <c r="L12" s="4">
        <v>97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40.142857142857146</v>
      </c>
    </row>
    <row r="13" spans="2:18" x14ac:dyDescent="0.35">
      <c r="B13" s="6">
        <f t="shared" si="1"/>
        <v>5</v>
      </c>
      <c r="C13" s="6" t="s">
        <v>139</v>
      </c>
      <c r="D13" s="25" t="s">
        <v>28</v>
      </c>
      <c r="E13" s="26"/>
      <c r="F13" s="26"/>
      <c r="G13" s="26"/>
      <c r="H13" s="26"/>
      <c r="I13" s="27"/>
      <c r="J13" s="4">
        <v>100</v>
      </c>
      <c r="K13" s="4">
        <v>88</v>
      </c>
      <c r="L13" s="4">
        <v>91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39.857142857142854</v>
      </c>
    </row>
    <row r="14" spans="2:18" x14ac:dyDescent="0.35">
      <c r="B14" s="6">
        <f t="shared" si="1"/>
        <v>6</v>
      </c>
      <c r="C14" s="6" t="s">
        <v>131</v>
      </c>
      <c r="D14" s="25" t="s">
        <v>29</v>
      </c>
      <c r="E14" s="26"/>
      <c r="F14" s="26"/>
      <c r="G14" s="26"/>
      <c r="H14" s="26"/>
      <c r="I14" s="27"/>
      <c r="J14" s="4">
        <v>89</v>
      </c>
      <c r="K14" s="4">
        <v>83</v>
      </c>
      <c r="L14" s="4">
        <v>95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38.142857142857146</v>
      </c>
    </row>
    <row r="15" spans="2:18" x14ac:dyDescent="0.35">
      <c r="B15" s="6">
        <f t="shared" si="1"/>
        <v>7</v>
      </c>
      <c r="C15" s="6" t="s">
        <v>138</v>
      </c>
      <c r="D15" s="25" t="s">
        <v>30</v>
      </c>
      <c r="E15" s="26"/>
      <c r="F15" s="26"/>
      <c r="G15" s="26"/>
      <c r="H15" s="26"/>
      <c r="I15" s="27"/>
      <c r="J15" s="4">
        <v>100</v>
      </c>
      <c r="K15" s="4">
        <v>92</v>
      </c>
      <c r="L15" s="4">
        <v>97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41.285714285714285</v>
      </c>
    </row>
    <row r="16" spans="2:18" x14ac:dyDescent="0.35">
      <c r="B16" s="6">
        <f t="shared" si="1"/>
        <v>8</v>
      </c>
      <c r="C16" s="6" t="s">
        <v>145</v>
      </c>
      <c r="D16" s="25" t="s">
        <v>31</v>
      </c>
      <c r="E16" s="26"/>
      <c r="F16" s="26"/>
      <c r="G16" s="26"/>
      <c r="H16" s="26"/>
      <c r="I16" s="27"/>
      <c r="J16" s="4">
        <v>100</v>
      </c>
      <c r="K16" s="4">
        <v>89</v>
      </c>
      <c r="L16" s="4">
        <v>97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40.857142857142854</v>
      </c>
    </row>
    <row r="17" spans="2:17" x14ac:dyDescent="0.35">
      <c r="B17" s="6">
        <f t="shared" si="1"/>
        <v>9</v>
      </c>
      <c r="C17" s="6" t="s">
        <v>141</v>
      </c>
      <c r="D17" s="25" t="s">
        <v>32</v>
      </c>
      <c r="E17" s="26"/>
      <c r="F17" s="26"/>
      <c r="G17" s="26"/>
      <c r="H17" s="26"/>
      <c r="I17" s="27"/>
      <c r="J17" s="4">
        <v>100</v>
      </c>
      <c r="K17" s="4">
        <v>93</v>
      </c>
      <c r="L17" s="4">
        <v>97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41.428571428571431</v>
      </c>
    </row>
    <row r="18" spans="2:17" x14ac:dyDescent="0.35">
      <c r="B18" s="6">
        <f t="shared" si="1"/>
        <v>10</v>
      </c>
      <c r="C18" s="6" t="s">
        <v>143</v>
      </c>
      <c r="D18" s="25" t="s">
        <v>33</v>
      </c>
      <c r="E18" s="26"/>
      <c r="F18" s="26"/>
      <c r="G18" s="26"/>
      <c r="H18" s="26"/>
      <c r="I18" s="27"/>
      <c r="J18" s="4">
        <v>100</v>
      </c>
      <c r="K18" s="4">
        <v>85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40</v>
      </c>
    </row>
    <row r="19" spans="2:17" x14ac:dyDescent="0.35">
      <c r="B19" s="6">
        <f t="shared" si="1"/>
        <v>11</v>
      </c>
      <c r="C19" s="6" t="s">
        <v>133</v>
      </c>
      <c r="D19" s="25" t="s">
        <v>34</v>
      </c>
      <c r="E19" s="26"/>
      <c r="F19" s="26"/>
      <c r="G19" s="26"/>
      <c r="H19" s="26"/>
      <c r="I19" s="27"/>
      <c r="J19" s="4">
        <v>83</v>
      </c>
      <c r="K19" s="4">
        <v>87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38.571428571428569</v>
      </c>
    </row>
    <row r="20" spans="2:17" x14ac:dyDescent="0.35">
      <c r="B20" s="6">
        <f t="shared" si="1"/>
        <v>12</v>
      </c>
      <c r="C20" s="6" t="s">
        <v>148</v>
      </c>
      <c r="D20" s="25" t="s">
        <v>35</v>
      </c>
      <c r="E20" s="26"/>
      <c r="F20" s="26"/>
      <c r="G20" s="26"/>
      <c r="H20" s="26"/>
      <c r="I20" s="27"/>
      <c r="J20" s="4">
        <v>84</v>
      </c>
      <c r="K20" s="4">
        <v>0</v>
      </c>
      <c r="L20" s="4">
        <v>97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25.857142857142858</v>
      </c>
    </row>
    <row r="21" spans="2:17" x14ac:dyDescent="0.35">
      <c r="B21" s="6">
        <f t="shared" si="1"/>
        <v>13</v>
      </c>
      <c r="C21" s="6" t="s">
        <v>147</v>
      </c>
      <c r="D21" s="25" t="s">
        <v>36</v>
      </c>
      <c r="E21" s="26"/>
      <c r="F21" s="26"/>
      <c r="G21" s="26"/>
      <c r="H21" s="26"/>
      <c r="I21" s="27"/>
      <c r="J21" s="4">
        <v>95</v>
      </c>
      <c r="K21" s="4">
        <v>0</v>
      </c>
      <c r="L21" s="4">
        <v>97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27.428571428571427</v>
      </c>
    </row>
    <row r="22" spans="2:17" x14ac:dyDescent="0.35">
      <c r="B22" s="6">
        <f t="shared" si="1"/>
        <v>14</v>
      </c>
      <c r="C22" s="6" t="s">
        <v>146</v>
      </c>
      <c r="D22" s="25" t="s">
        <v>37</v>
      </c>
      <c r="E22" s="26"/>
      <c r="F22" s="26"/>
      <c r="G22" s="26"/>
      <c r="H22" s="26"/>
      <c r="I22" s="27"/>
      <c r="J22" s="4">
        <v>86</v>
      </c>
      <c r="K22" s="4">
        <v>0</v>
      </c>
      <c r="L22" s="4">
        <v>95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25.857142857142858</v>
      </c>
    </row>
    <row r="23" spans="2:17" x14ac:dyDescent="0.35">
      <c r="B23" s="6">
        <f t="shared" si="1"/>
        <v>15</v>
      </c>
      <c r="C23" s="6" t="s">
        <v>132</v>
      </c>
      <c r="D23" s="25" t="s">
        <v>38</v>
      </c>
      <c r="E23" s="26"/>
      <c r="F23" s="26"/>
      <c r="G23" s="26"/>
      <c r="H23" s="26"/>
      <c r="I23" s="27"/>
      <c r="J23" s="4">
        <v>88</v>
      </c>
      <c r="K23" s="4">
        <v>83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38.714285714285715</v>
      </c>
    </row>
    <row r="24" spans="2:17" x14ac:dyDescent="0.35">
      <c r="B24" s="6">
        <f t="shared" si="1"/>
        <v>16</v>
      </c>
      <c r="C24" s="6" t="s">
        <v>137</v>
      </c>
      <c r="D24" s="25" t="s">
        <v>39</v>
      </c>
      <c r="E24" s="26"/>
      <c r="F24" s="26"/>
      <c r="G24" s="26"/>
      <c r="H24" s="26"/>
      <c r="I24" s="27"/>
      <c r="J24" s="4">
        <v>97</v>
      </c>
      <c r="K24" s="4">
        <v>96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41.857142857142854</v>
      </c>
    </row>
    <row r="25" spans="2:17" x14ac:dyDescent="0.35">
      <c r="B25" s="6">
        <f t="shared" si="1"/>
        <v>17</v>
      </c>
      <c r="C25" s="6" t="s">
        <v>134</v>
      </c>
      <c r="D25" s="25" t="s">
        <v>40</v>
      </c>
      <c r="E25" s="26"/>
      <c r="F25" s="26"/>
      <c r="G25" s="26"/>
      <c r="H25" s="26"/>
      <c r="I25" s="27"/>
      <c r="J25" s="4">
        <v>100</v>
      </c>
      <c r="K25" s="4">
        <v>0</v>
      </c>
      <c r="L25" s="4">
        <v>97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28.142857142857142</v>
      </c>
    </row>
    <row r="26" spans="2:17" x14ac:dyDescent="0.35">
      <c r="B26" s="6">
        <f t="shared" si="1"/>
        <v>18</v>
      </c>
      <c r="C26" s="6" t="s">
        <v>142</v>
      </c>
      <c r="D26" s="25" t="s">
        <v>41</v>
      </c>
      <c r="E26" s="26"/>
      <c r="F26" s="26"/>
      <c r="G26" s="26"/>
      <c r="H26" s="26"/>
      <c r="I26" s="27"/>
      <c r="J26" s="4">
        <v>100</v>
      </c>
      <c r="K26" s="4">
        <v>98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42.571428571428569</v>
      </c>
    </row>
    <row r="27" spans="2:17" x14ac:dyDescent="0.35">
      <c r="B27" s="6">
        <f>+B26+1</f>
        <v>19</v>
      </c>
      <c r="C27" s="3"/>
      <c r="D27" s="30"/>
      <c r="E27" s="31"/>
      <c r="F27" s="31"/>
      <c r="G27" s="31"/>
      <c r="H27" s="31"/>
      <c r="I27" s="32"/>
      <c r="J27" s="3"/>
      <c r="K27" s="3"/>
      <c r="L27" s="3"/>
      <c r="M27" s="3"/>
      <c r="N27" s="3"/>
      <c r="O27" s="3"/>
      <c r="P27" s="3"/>
      <c r="Q27" s="9"/>
    </row>
    <row r="28" spans="2:17" x14ac:dyDescent="0.35">
      <c r="C28" s="18"/>
      <c r="D28" s="18"/>
      <c r="E28" s="1"/>
      <c r="H28" s="21" t="s">
        <v>19</v>
      </c>
      <c r="I28" s="21"/>
      <c r="J28" s="10">
        <f t="shared" ref="J28:P28" si="2">COUNTIF(J9:J27,"&gt;=70")</f>
        <v>17</v>
      </c>
      <c r="K28" s="10">
        <f t="shared" si="2"/>
        <v>12</v>
      </c>
      <c r="L28" s="10">
        <f t="shared" si="2"/>
        <v>17</v>
      </c>
      <c r="M28" s="10">
        <f t="shared" si="2"/>
        <v>0</v>
      </c>
      <c r="N28" s="10">
        <f t="shared" si="2"/>
        <v>0</v>
      </c>
      <c r="O28" s="10">
        <f t="shared" si="2"/>
        <v>0</v>
      </c>
      <c r="P28" s="10">
        <f t="shared" si="2"/>
        <v>0</v>
      </c>
      <c r="Q28" s="14">
        <f>COUNTIF(Q9:Q26,"&gt;=70")</f>
        <v>0</v>
      </c>
    </row>
    <row r="29" spans="2:17" x14ac:dyDescent="0.35">
      <c r="C29" s="18"/>
      <c r="D29" s="18"/>
      <c r="E29" s="7"/>
      <c r="H29" s="22" t="s">
        <v>20</v>
      </c>
      <c r="I29" s="22"/>
      <c r="J29" s="11">
        <f t="shared" ref="J29:Q29" si="3">COUNTIF(J9:J27,"&lt;70")</f>
        <v>1</v>
      </c>
      <c r="K29" s="11">
        <f t="shared" si="3"/>
        <v>6</v>
      </c>
      <c r="L29" s="11">
        <f t="shared" si="3"/>
        <v>1</v>
      </c>
      <c r="M29" s="11">
        <f t="shared" si="3"/>
        <v>18</v>
      </c>
      <c r="N29" s="11">
        <f t="shared" si="3"/>
        <v>18</v>
      </c>
      <c r="O29" s="11">
        <f t="shared" si="3"/>
        <v>18</v>
      </c>
      <c r="P29" s="11">
        <f t="shared" si="3"/>
        <v>18</v>
      </c>
      <c r="Q29" s="11">
        <f t="shared" si="3"/>
        <v>18</v>
      </c>
    </row>
    <row r="30" spans="2:17" x14ac:dyDescent="0.35">
      <c r="C30" s="18"/>
      <c r="D30" s="18"/>
      <c r="E30" s="18"/>
      <c r="H30" s="22" t="s">
        <v>21</v>
      </c>
      <c r="I30" s="22"/>
      <c r="J30" s="11">
        <f t="shared" ref="J30:Q30" si="4">COUNT(J9:J27)</f>
        <v>18</v>
      </c>
      <c r="K30" s="11">
        <f t="shared" si="4"/>
        <v>18</v>
      </c>
      <c r="L30" s="11">
        <f t="shared" si="4"/>
        <v>18</v>
      </c>
      <c r="M30" s="11">
        <f t="shared" si="4"/>
        <v>18</v>
      </c>
      <c r="N30" s="11">
        <f t="shared" si="4"/>
        <v>18</v>
      </c>
      <c r="O30" s="11">
        <f t="shared" si="4"/>
        <v>18</v>
      </c>
      <c r="P30" s="11">
        <f t="shared" si="4"/>
        <v>18</v>
      </c>
      <c r="Q30" s="11">
        <f t="shared" si="4"/>
        <v>18</v>
      </c>
    </row>
    <row r="31" spans="2:17" x14ac:dyDescent="0.35">
      <c r="C31" s="18"/>
      <c r="D31" s="18"/>
      <c r="E31" s="1"/>
      <c r="H31" s="23" t="s">
        <v>16</v>
      </c>
      <c r="I31" s="23"/>
      <c r="J31" s="12">
        <f>J28/J30</f>
        <v>0.94444444444444442</v>
      </c>
      <c r="K31" s="13">
        <f t="shared" ref="K31:Q31" si="5">K28/K30</f>
        <v>0.66666666666666663</v>
      </c>
      <c r="L31" s="13">
        <f t="shared" si="5"/>
        <v>0.94444444444444442</v>
      </c>
      <c r="M31" s="13">
        <f t="shared" si="5"/>
        <v>0</v>
      </c>
      <c r="N31" s="13">
        <f t="shared" si="5"/>
        <v>0</v>
      </c>
      <c r="O31" s="13">
        <f t="shared" si="5"/>
        <v>0</v>
      </c>
      <c r="P31" s="13">
        <f t="shared" si="5"/>
        <v>0</v>
      </c>
      <c r="Q31" s="13">
        <f t="shared" si="5"/>
        <v>0</v>
      </c>
    </row>
    <row r="32" spans="2:17" x14ac:dyDescent="0.35">
      <c r="C32" s="18"/>
      <c r="D32" s="18"/>
      <c r="E32" s="1"/>
      <c r="H32" s="23" t="s">
        <v>17</v>
      </c>
      <c r="I32" s="23"/>
      <c r="J32" s="12">
        <f>J29/J30</f>
        <v>5.5555555555555552E-2</v>
      </c>
      <c r="K32" s="12">
        <f t="shared" ref="K32:Q32" si="6">K29/K30</f>
        <v>0.33333333333333331</v>
      </c>
      <c r="L32" s="13">
        <f t="shared" si="6"/>
        <v>5.5555555555555552E-2</v>
      </c>
      <c r="M32" s="13">
        <f t="shared" si="6"/>
        <v>1</v>
      </c>
      <c r="N32" s="13">
        <f t="shared" si="6"/>
        <v>1</v>
      </c>
      <c r="O32" s="13">
        <f t="shared" si="6"/>
        <v>1</v>
      </c>
      <c r="P32" s="13">
        <f t="shared" si="6"/>
        <v>1</v>
      </c>
      <c r="Q32" s="13">
        <f t="shared" si="6"/>
        <v>1</v>
      </c>
    </row>
    <row r="33" spans="3:16" x14ac:dyDescent="0.35">
      <c r="C33" s="18"/>
      <c r="D33" s="18"/>
      <c r="E33" s="7"/>
    </row>
    <row r="34" spans="3:16" x14ac:dyDescent="0.35">
      <c r="C34" s="1"/>
      <c r="D34" s="1"/>
      <c r="E34" s="7"/>
    </row>
    <row r="35" spans="3:16" x14ac:dyDescent="0.35">
      <c r="J35" s="29"/>
      <c r="K35" s="29"/>
      <c r="L35" s="29"/>
      <c r="M35" s="29"/>
      <c r="N35" s="29"/>
      <c r="O35" s="29"/>
      <c r="P35" s="29"/>
    </row>
    <row r="36" spans="3:16" x14ac:dyDescent="0.35">
      <c r="J36" s="28" t="s">
        <v>18</v>
      </c>
      <c r="K36" s="28"/>
      <c r="L36" s="28"/>
      <c r="M36" s="28"/>
      <c r="N36" s="28"/>
      <c r="O36" s="28"/>
      <c r="P36" s="28"/>
    </row>
  </sheetData>
  <mergeCells count="41">
    <mergeCell ref="B2:P2"/>
    <mergeCell ref="D21:I21"/>
    <mergeCell ref="D22:I22"/>
    <mergeCell ref="D23:I23"/>
    <mergeCell ref="D24:I24"/>
    <mergeCell ref="J4:K4"/>
    <mergeCell ref="N4:O4"/>
    <mergeCell ref="D6:G6"/>
    <mergeCell ref="D8:I8"/>
    <mergeCell ref="D20:I20"/>
    <mergeCell ref="D9:I9"/>
    <mergeCell ref="D10:I10"/>
    <mergeCell ref="D19:I19"/>
    <mergeCell ref="J36:P36"/>
    <mergeCell ref="C29:D29"/>
    <mergeCell ref="J35:P35"/>
    <mergeCell ref="D11:I11"/>
    <mergeCell ref="D12:I12"/>
    <mergeCell ref="D13:I13"/>
    <mergeCell ref="D14:I14"/>
    <mergeCell ref="D15:I15"/>
    <mergeCell ref="C28:D28"/>
    <mergeCell ref="D27:I27"/>
    <mergeCell ref="D25:I25"/>
    <mergeCell ref="D26:I26"/>
    <mergeCell ref="I6:J6"/>
    <mergeCell ref="K6:P6"/>
    <mergeCell ref="C3:P3"/>
    <mergeCell ref="C32:D32"/>
    <mergeCell ref="C33:D33"/>
    <mergeCell ref="C31:D31"/>
    <mergeCell ref="C30:E30"/>
    <mergeCell ref="H28:I28"/>
    <mergeCell ref="H29:I29"/>
    <mergeCell ref="H30:I30"/>
    <mergeCell ref="H31:I31"/>
    <mergeCell ref="H32:I32"/>
    <mergeCell ref="D4:G4"/>
    <mergeCell ref="D16:I16"/>
    <mergeCell ref="D17:I17"/>
    <mergeCell ref="D18:I1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topLeftCell="A10" zoomScale="84" zoomScaleNormal="84" workbookViewId="0">
      <selection activeCell="V16" sqref="V1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4" t="s">
        <v>167</v>
      </c>
      <c r="E4" s="24"/>
      <c r="F4" s="24"/>
      <c r="G4" s="24"/>
      <c r="I4" t="s">
        <v>1</v>
      </c>
      <c r="J4" s="34" t="s">
        <v>168</v>
      </c>
      <c r="K4" s="34"/>
      <c r="M4" t="s">
        <v>2</v>
      </c>
      <c r="N4" s="35" t="s">
        <v>173</v>
      </c>
      <c r="O4" s="3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4" t="s">
        <v>166</v>
      </c>
      <c r="E6" s="34"/>
      <c r="F6" s="34"/>
      <c r="G6" s="34"/>
      <c r="I6" s="18" t="s">
        <v>22</v>
      </c>
      <c r="J6" s="18"/>
      <c r="K6" s="19" t="s">
        <v>165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5">
      <c r="B9" s="6">
        <v>1</v>
      </c>
      <c r="C9" s="6" t="s">
        <v>158</v>
      </c>
      <c r="D9" s="25" t="s">
        <v>48</v>
      </c>
      <c r="E9" s="26"/>
      <c r="F9" s="26"/>
      <c r="G9" s="26"/>
      <c r="H9" s="26"/>
      <c r="I9" s="27"/>
      <c r="J9" s="4">
        <v>93</v>
      </c>
      <c r="K9" s="4">
        <v>0</v>
      </c>
      <c r="L9" s="4">
        <v>90</v>
      </c>
      <c r="M9" s="4">
        <v>88</v>
      </c>
      <c r="N9" s="4">
        <v>0</v>
      </c>
      <c r="O9" s="4">
        <v>0</v>
      </c>
      <c r="P9" s="4">
        <v>0</v>
      </c>
      <c r="Q9" s="9">
        <f>SUM(J9:P9)/7</f>
        <v>38.714285714285715</v>
      </c>
    </row>
    <row r="10" spans="2:18" x14ac:dyDescent="0.35">
      <c r="B10" s="6">
        <f>B9+1</f>
        <v>2</v>
      </c>
      <c r="C10" s="6" t="s">
        <v>95</v>
      </c>
      <c r="D10" s="25" t="s">
        <v>50</v>
      </c>
      <c r="E10" s="26"/>
      <c r="F10" s="26"/>
      <c r="G10" s="26"/>
      <c r="H10" s="26"/>
      <c r="I10" s="27"/>
      <c r="J10" s="4">
        <v>94</v>
      </c>
      <c r="K10" s="4">
        <v>98</v>
      </c>
      <c r="L10" s="4">
        <v>90</v>
      </c>
      <c r="M10" s="4">
        <v>91</v>
      </c>
      <c r="N10" s="4">
        <v>0</v>
      </c>
      <c r="O10" s="4">
        <v>0</v>
      </c>
      <c r="P10" s="4">
        <v>0</v>
      </c>
      <c r="Q10" s="9">
        <f t="shared" ref="Q10:Q33" si="0">SUM(J10:P10)/7</f>
        <v>53.285714285714285</v>
      </c>
    </row>
    <row r="11" spans="2:18" x14ac:dyDescent="0.35">
      <c r="B11" s="6">
        <f t="shared" ref="B11:B33" si="1">B10+1</f>
        <v>3</v>
      </c>
      <c r="C11" s="6" t="s">
        <v>127</v>
      </c>
      <c r="D11" s="25" t="s">
        <v>51</v>
      </c>
      <c r="E11" s="26"/>
      <c r="F11" s="26"/>
      <c r="G11" s="26"/>
      <c r="H11" s="26"/>
      <c r="I11" s="27"/>
      <c r="J11" s="4">
        <v>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13.571428571428571</v>
      </c>
    </row>
    <row r="12" spans="2:18" x14ac:dyDescent="0.35">
      <c r="B12" s="6">
        <f t="shared" si="1"/>
        <v>4</v>
      </c>
      <c r="C12" s="6" t="s">
        <v>128</v>
      </c>
      <c r="D12" s="25" t="s">
        <v>52</v>
      </c>
      <c r="E12" s="26"/>
      <c r="F12" s="26"/>
      <c r="G12" s="26"/>
      <c r="H12" s="26"/>
      <c r="I12" s="27"/>
      <c r="J12" s="4">
        <v>94</v>
      </c>
      <c r="K12" s="4">
        <v>98</v>
      </c>
      <c r="L12" s="4">
        <v>90</v>
      </c>
      <c r="M12" s="4">
        <v>91</v>
      </c>
      <c r="N12" s="4">
        <v>0</v>
      </c>
      <c r="O12" s="4">
        <v>0</v>
      </c>
      <c r="P12" s="4">
        <v>0</v>
      </c>
      <c r="Q12" s="9">
        <f t="shared" si="0"/>
        <v>53.285714285714285</v>
      </c>
    </row>
    <row r="13" spans="2:18" x14ac:dyDescent="0.35">
      <c r="B13" s="6">
        <f t="shared" si="1"/>
        <v>5</v>
      </c>
      <c r="C13" s="6" t="s">
        <v>97</v>
      </c>
      <c r="D13" s="25" t="s">
        <v>53</v>
      </c>
      <c r="E13" s="26"/>
      <c r="F13" s="26"/>
      <c r="G13" s="26"/>
      <c r="H13" s="26"/>
      <c r="I13" s="27"/>
      <c r="J13" s="4">
        <v>99</v>
      </c>
      <c r="K13" s="4">
        <v>96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9">
        <f t="shared" si="0"/>
        <v>56.428571428571431</v>
      </c>
    </row>
    <row r="14" spans="2:18" x14ac:dyDescent="0.35">
      <c r="B14" s="6">
        <f t="shared" si="1"/>
        <v>6</v>
      </c>
      <c r="C14" s="6" t="s">
        <v>98</v>
      </c>
      <c r="D14" s="25" t="s">
        <v>54</v>
      </c>
      <c r="E14" s="26"/>
      <c r="F14" s="26"/>
      <c r="G14" s="26"/>
      <c r="H14" s="26"/>
      <c r="I14" s="27"/>
      <c r="J14" s="4">
        <v>98</v>
      </c>
      <c r="K14" s="4">
        <v>96</v>
      </c>
      <c r="L14" s="4">
        <v>77</v>
      </c>
      <c r="M14" s="4">
        <v>100</v>
      </c>
      <c r="N14" s="4">
        <v>0</v>
      </c>
      <c r="O14" s="4">
        <v>0</v>
      </c>
      <c r="P14" s="4">
        <v>0</v>
      </c>
      <c r="Q14" s="9">
        <f t="shared" si="0"/>
        <v>53</v>
      </c>
    </row>
    <row r="15" spans="2:18" x14ac:dyDescent="0.35">
      <c r="B15" s="6">
        <f t="shared" si="1"/>
        <v>7</v>
      </c>
      <c r="C15" s="6" t="s">
        <v>120</v>
      </c>
      <c r="D15" s="25" t="s">
        <v>55</v>
      </c>
      <c r="E15" s="26"/>
      <c r="F15" s="26"/>
      <c r="G15" s="26"/>
      <c r="H15" s="26"/>
      <c r="I15" s="27"/>
      <c r="J15" s="4">
        <v>0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13.571428571428571</v>
      </c>
    </row>
    <row r="16" spans="2:18" x14ac:dyDescent="0.35">
      <c r="B16" s="6">
        <f t="shared" si="1"/>
        <v>8</v>
      </c>
      <c r="C16" s="6" t="s">
        <v>99</v>
      </c>
      <c r="D16" s="25" t="s">
        <v>56</v>
      </c>
      <c r="E16" s="26"/>
      <c r="F16" s="26"/>
      <c r="G16" s="26"/>
      <c r="H16" s="26"/>
      <c r="I16" s="27"/>
      <c r="J16" s="4">
        <v>98</v>
      </c>
      <c r="K16" s="4">
        <v>98</v>
      </c>
      <c r="L16" s="4">
        <v>90</v>
      </c>
      <c r="M16" s="4">
        <v>100</v>
      </c>
      <c r="N16" s="4">
        <v>0</v>
      </c>
      <c r="O16" s="4">
        <v>0</v>
      </c>
      <c r="P16" s="4">
        <v>0</v>
      </c>
      <c r="Q16" s="9">
        <f t="shared" si="0"/>
        <v>55.142857142857146</v>
      </c>
    </row>
    <row r="17" spans="2:17" x14ac:dyDescent="0.35">
      <c r="B17" s="6">
        <f t="shared" si="1"/>
        <v>9</v>
      </c>
      <c r="C17" s="6" t="s">
        <v>122</v>
      </c>
      <c r="D17" s="25" t="s">
        <v>57</v>
      </c>
      <c r="E17" s="26"/>
      <c r="F17" s="26"/>
      <c r="G17" s="26"/>
      <c r="H17" s="26"/>
      <c r="I17" s="27"/>
      <c r="J17" s="4">
        <v>0</v>
      </c>
      <c r="K17" s="4">
        <v>0</v>
      </c>
      <c r="L17" s="4">
        <v>0</v>
      </c>
      <c r="M17" s="4">
        <v>98</v>
      </c>
      <c r="N17" s="4">
        <v>0</v>
      </c>
      <c r="O17" s="4">
        <v>0</v>
      </c>
      <c r="P17" s="4">
        <v>0</v>
      </c>
      <c r="Q17" s="9">
        <f t="shared" si="0"/>
        <v>14</v>
      </c>
    </row>
    <row r="18" spans="2:17" x14ac:dyDescent="0.35">
      <c r="B18" s="6">
        <f t="shared" si="1"/>
        <v>10</v>
      </c>
      <c r="C18" s="6" t="s">
        <v>100</v>
      </c>
      <c r="D18" s="25" t="s">
        <v>58</v>
      </c>
      <c r="E18" s="26"/>
      <c r="F18" s="26"/>
      <c r="G18" s="26"/>
      <c r="H18" s="26"/>
      <c r="I18" s="27"/>
      <c r="J18" s="4">
        <v>95</v>
      </c>
      <c r="K18" s="4">
        <v>98</v>
      </c>
      <c r="L18" s="4">
        <v>90</v>
      </c>
      <c r="M18" s="4">
        <v>98</v>
      </c>
      <c r="N18" s="4">
        <v>0</v>
      </c>
      <c r="O18" s="4">
        <v>0</v>
      </c>
      <c r="P18" s="4">
        <v>0</v>
      </c>
      <c r="Q18" s="9">
        <f t="shared" si="0"/>
        <v>54.428571428571431</v>
      </c>
    </row>
    <row r="19" spans="2:17" x14ac:dyDescent="0.35">
      <c r="B19" s="6">
        <f t="shared" si="1"/>
        <v>11</v>
      </c>
      <c r="C19" s="6" t="s">
        <v>129</v>
      </c>
      <c r="D19" s="25" t="s">
        <v>59</v>
      </c>
      <c r="E19" s="26"/>
      <c r="F19" s="26"/>
      <c r="G19" s="26"/>
      <c r="H19" s="26"/>
      <c r="I19" s="2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</row>
    <row r="20" spans="2:17" x14ac:dyDescent="0.35">
      <c r="B20" s="6">
        <f t="shared" si="1"/>
        <v>12</v>
      </c>
      <c r="C20" s="6" t="s">
        <v>101</v>
      </c>
      <c r="D20" s="25" t="s">
        <v>60</v>
      </c>
      <c r="E20" s="26"/>
      <c r="F20" s="26"/>
      <c r="G20" s="26"/>
      <c r="H20" s="26"/>
      <c r="I20" s="27"/>
      <c r="J20" s="4">
        <v>0</v>
      </c>
      <c r="K20" s="4">
        <v>95</v>
      </c>
      <c r="L20" s="4">
        <v>90</v>
      </c>
      <c r="M20" s="4">
        <v>78</v>
      </c>
      <c r="N20" s="4">
        <v>0</v>
      </c>
      <c r="O20" s="4">
        <v>0</v>
      </c>
      <c r="P20" s="4">
        <v>0</v>
      </c>
      <c r="Q20" s="9">
        <f t="shared" si="0"/>
        <v>37.571428571428569</v>
      </c>
    </row>
    <row r="21" spans="2:17" x14ac:dyDescent="0.35">
      <c r="B21" s="6">
        <f t="shared" si="1"/>
        <v>13</v>
      </c>
      <c r="C21" s="6" t="s">
        <v>102</v>
      </c>
      <c r="D21" s="25" t="s">
        <v>61</v>
      </c>
      <c r="E21" s="26"/>
      <c r="F21" s="26"/>
      <c r="G21" s="26"/>
      <c r="H21" s="26"/>
      <c r="I21" s="27"/>
      <c r="J21" s="4">
        <v>94</v>
      </c>
      <c r="K21" s="4">
        <v>98</v>
      </c>
      <c r="L21" s="4">
        <v>90</v>
      </c>
      <c r="M21" s="4">
        <v>81</v>
      </c>
      <c r="N21" s="4">
        <v>0</v>
      </c>
      <c r="O21" s="4">
        <v>0</v>
      </c>
      <c r="P21" s="4">
        <v>0</v>
      </c>
      <c r="Q21" s="9">
        <f t="shared" si="0"/>
        <v>51.857142857142854</v>
      </c>
    </row>
    <row r="22" spans="2:17" x14ac:dyDescent="0.35">
      <c r="B22" s="6">
        <f t="shared" si="1"/>
        <v>14</v>
      </c>
      <c r="C22" s="6" t="s">
        <v>103</v>
      </c>
      <c r="D22" s="25" t="s">
        <v>62</v>
      </c>
      <c r="E22" s="26"/>
      <c r="F22" s="26"/>
      <c r="G22" s="26"/>
      <c r="H22" s="26"/>
      <c r="I22" s="27"/>
      <c r="J22" s="4">
        <v>0</v>
      </c>
      <c r="K22" s="4">
        <v>97</v>
      </c>
      <c r="L22" s="4">
        <v>77</v>
      </c>
      <c r="M22" s="4">
        <v>78</v>
      </c>
      <c r="N22" s="4">
        <v>0</v>
      </c>
      <c r="O22" s="4">
        <v>0</v>
      </c>
      <c r="P22" s="4">
        <v>0</v>
      </c>
      <c r="Q22" s="9">
        <f t="shared" si="0"/>
        <v>36</v>
      </c>
    </row>
    <row r="23" spans="2:17" x14ac:dyDescent="0.35">
      <c r="B23" s="6">
        <f t="shared" si="1"/>
        <v>15</v>
      </c>
      <c r="C23" s="6" t="s">
        <v>104</v>
      </c>
      <c r="D23" s="25" t="s">
        <v>63</v>
      </c>
      <c r="E23" s="26"/>
      <c r="F23" s="26"/>
      <c r="G23" s="26"/>
      <c r="H23" s="26"/>
      <c r="I23" s="27"/>
      <c r="J23" s="4">
        <v>95</v>
      </c>
      <c r="K23" s="4">
        <v>98</v>
      </c>
      <c r="L23" s="4">
        <v>100</v>
      </c>
      <c r="M23" s="4">
        <v>96</v>
      </c>
      <c r="N23" s="4">
        <v>0</v>
      </c>
      <c r="O23" s="4">
        <v>0</v>
      </c>
      <c r="P23" s="4">
        <v>0</v>
      </c>
      <c r="Q23" s="9">
        <f t="shared" si="0"/>
        <v>55.571428571428569</v>
      </c>
    </row>
    <row r="24" spans="2:17" x14ac:dyDescent="0.35">
      <c r="B24" s="6">
        <f t="shared" si="1"/>
        <v>16</v>
      </c>
      <c r="C24" s="6" t="s">
        <v>130</v>
      </c>
      <c r="D24" s="25" t="s">
        <v>64</v>
      </c>
      <c r="E24" s="26"/>
      <c r="F24" s="26"/>
      <c r="G24" s="26"/>
      <c r="H24" s="26"/>
      <c r="I24" s="27"/>
      <c r="J24" s="4">
        <v>0</v>
      </c>
      <c r="K24" s="4">
        <v>96</v>
      </c>
      <c r="L24" s="4">
        <v>83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25.571428571428573</v>
      </c>
    </row>
    <row r="25" spans="2:17" x14ac:dyDescent="0.35">
      <c r="B25" s="6">
        <f t="shared" si="1"/>
        <v>17</v>
      </c>
      <c r="C25" s="6" t="s">
        <v>105</v>
      </c>
      <c r="D25" s="25" t="s">
        <v>65</v>
      </c>
      <c r="E25" s="26"/>
      <c r="F25" s="26"/>
      <c r="G25" s="26"/>
      <c r="H25" s="26"/>
      <c r="I25" s="27"/>
      <c r="J25" s="4">
        <v>96</v>
      </c>
      <c r="K25" s="4">
        <v>97</v>
      </c>
      <c r="L25" s="4">
        <v>90</v>
      </c>
      <c r="M25" s="4">
        <v>98</v>
      </c>
      <c r="N25" s="4">
        <v>0</v>
      </c>
      <c r="O25" s="4">
        <v>0</v>
      </c>
      <c r="P25" s="4">
        <v>0</v>
      </c>
      <c r="Q25" s="9">
        <f t="shared" si="0"/>
        <v>54.428571428571431</v>
      </c>
    </row>
    <row r="26" spans="2:17" x14ac:dyDescent="0.35">
      <c r="B26" s="6">
        <f t="shared" si="1"/>
        <v>18</v>
      </c>
      <c r="C26" s="6" t="s">
        <v>106</v>
      </c>
      <c r="D26" s="25" t="s">
        <v>66</v>
      </c>
      <c r="E26" s="26"/>
      <c r="F26" s="26"/>
      <c r="G26" s="26"/>
      <c r="H26" s="26"/>
      <c r="I26" s="27"/>
      <c r="J26" s="4">
        <v>99</v>
      </c>
      <c r="K26" s="4">
        <v>96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9">
        <f t="shared" si="0"/>
        <v>56.428571428571431</v>
      </c>
    </row>
    <row r="27" spans="2:17" x14ac:dyDescent="0.35">
      <c r="B27" s="6">
        <f t="shared" si="1"/>
        <v>19</v>
      </c>
      <c r="C27" s="6" t="s">
        <v>107</v>
      </c>
      <c r="D27" s="25" t="s">
        <v>67</v>
      </c>
      <c r="E27" s="26"/>
      <c r="F27" s="26"/>
      <c r="G27" s="26"/>
      <c r="H27" s="26"/>
      <c r="I27" s="27"/>
      <c r="J27" s="4">
        <v>99</v>
      </c>
      <c r="K27" s="4">
        <v>96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9">
        <f t="shared" si="0"/>
        <v>56.428571428571431</v>
      </c>
    </row>
    <row r="28" spans="2:17" x14ac:dyDescent="0.35">
      <c r="B28" s="6">
        <f t="shared" si="1"/>
        <v>20</v>
      </c>
      <c r="C28" s="6" t="s">
        <v>108</v>
      </c>
      <c r="D28" s="25" t="s">
        <v>68</v>
      </c>
      <c r="E28" s="26"/>
      <c r="F28" s="26"/>
      <c r="G28" s="26"/>
      <c r="H28" s="26"/>
      <c r="I28" s="27"/>
      <c r="J28" s="4">
        <v>0</v>
      </c>
      <c r="K28" s="4">
        <v>96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28</v>
      </c>
    </row>
    <row r="29" spans="2:17" x14ac:dyDescent="0.35">
      <c r="B29" s="6">
        <f t="shared" si="1"/>
        <v>21</v>
      </c>
      <c r="C29" s="6" t="s">
        <v>109</v>
      </c>
      <c r="D29" s="25" t="s">
        <v>69</v>
      </c>
      <c r="E29" s="26"/>
      <c r="F29" s="26"/>
      <c r="G29" s="26"/>
      <c r="H29" s="26"/>
      <c r="I29" s="27"/>
      <c r="J29" s="4">
        <v>0</v>
      </c>
      <c r="K29" s="4">
        <v>0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12.857142857142858</v>
      </c>
    </row>
    <row r="30" spans="2:17" x14ac:dyDescent="0.35">
      <c r="B30" s="6">
        <f t="shared" si="1"/>
        <v>22</v>
      </c>
      <c r="C30" s="6" t="s">
        <v>110</v>
      </c>
      <c r="D30" s="25" t="s">
        <v>70</v>
      </c>
      <c r="E30" s="26"/>
      <c r="F30" s="26"/>
      <c r="G30" s="26"/>
      <c r="H30" s="26"/>
      <c r="I30" s="27"/>
      <c r="J30" s="4">
        <v>96</v>
      </c>
      <c r="K30" s="4">
        <v>96</v>
      </c>
      <c r="L30" s="4">
        <v>83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39.285714285714285</v>
      </c>
    </row>
    <row r="31" spans="2:17" x14ac:dyDescent="0.35">
      <c r="B31" s="6">
        <f t="shared" si="1"/>
        <v>23</v>
      </c>
      <c r="C31" s="6" t="s">
        <v>111</v>
      </c>
      <c r="D31" s="25" t="s">
        <v>47</v>
      </c>
      <c r="E31" s="26"/>
      <c r="F31" s="26"/>
      <c r="G31" s="26"/>
      <c r="H31" s="26"/>
      <c r="I31" s="27"/>
      <c r="J31" s="4">
        <v>97</v>
      </c>
      <c r="K31" s="4">
        <v>96</v>
      </c>
      <c r="L31" s="4">
        <v>0</v>
      </c>
      <c r="M31" s="4">
        <v>93</v>
      </c>
      <c r="N31" s="4">
        <v>0</v>
      </c>
      <c r="O31" s="4">
        <v>0</v>
      </c>
      <c r="P31" s="4">
        <v>0</v>
      </c>
      <c r="Q31" s="9">
        <f t="shared" si="0"/>
        <v>40.857142857142854</v>
      </c>
    </row>
    <row r="32" spans="2:17" x14ac:dyDescent="0.35">
      <c r="B32" s="6">
        <f t="shared" si="1"/>
        <v>24</v>
      </c>
      <c r="C32" s="6" t="s">
        <v>112</v>
      </c>
      <c r="D32" s="25" t="s">
        <v>71</v>
      </c>
      <c r="E32" s="26"/>
      <c r="F32" s="26"/>
      <c r="G32" s="26"/>
      <c r="H32" s="26"/>
      <c r="I32" s="27"/>
      <c r="J32" s="4">
        <v>0</v>
      </c>
      <c r="K32" s="4">
        <v>96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13.714285714285714</v>
      </c>
    </row>
    <row r="33" spans="2:17" x14ac:dyDescent="0.35">
      <c r="B33" s="6">
        <f t="shared" si="1"/>
        <v>25</v>
      </c>
      <c r="C33" s="6" t="s">
        <v>113</v>
      </c>
      <c r="D33" s="25" t="s">
        <v>72</v>
      </c>
      <c r="E33" s="26"/>
      <c r="F33" s="26"/>
      <c r="G33" s="26"/>
      <c r="H33" s="26"/>
      <c r="I33" s="27"/>
      <c r="J33" s="4">
        <v>98</v>
      </c>
      <c r="K33" s="4">
        <v>97</v>
      </c>
      <c r="L33" s="4">
        <v>90</v>
      </c>
      <c r="M33" s="4">
        <v>100</v>
      </c>
      <c r="N33" s="4">
        <v>0</v>
      </c>
      <c r="O33" s="4">
        <v>0</v>
      </c>
      <c r="P33" s="4">
        <v>0</v>
      </c>
      <c r="Q33" s="9">
        <f t="shared" si="0"/>
        <v>55</v>
      </c>
    </row>
    <row r="34" spans="2:17" x14ac:dyDescent="0.35">
      <c r="B34" s="6">
        <f>+B33+1</f>
        <v>26</v>
      </c>
      <c r="C34" s="3"/>
      <c r="D34" s="30"/>
      <c r="E34" s="31"/>
      <c r="F34" s="31"/>
      <c r="G34" s="31"/>
      <c r="H34" s="31"/>
      <c r="I34" s="32"/>
      <c r="J34" s="3"/>
      <c r="K34" s="3"/>
      <c r="L34" s="3"/>
      <c r="M34" s="3"/>
      <c r="N34" s="3"/>
      <c r="O34" s="3"/>
      <c r="P34" s="3"/>
      <c r="Q34" s="9"/>
    </row>
    <row r="35" spans="2:17" x14ac:dyDescent="0.35">
      <c r="C35" s="18"/>
      <c r="D35" s="18"/>
      <c r="E35" s="1"/>
      <c r="H35" s="21" t="s">
        <v>19</v>
      </c>
      <c r="I35" s="21"/>
      <c r="J35" s="10">
        <f t="shared" ref="J35:P35" si="2">COUNTIF(J9:J34,"&gt;=70")</f>
        <v>15</v>
      </c>
      <c r="K35" s="10">
        <f t="shared" si="2"/>
        <v>21</v>
      </c>
      <c r="L35" s="10">
        <f t="shared" si="2"/>
        <v>19</v>
      </c>
      <c r="M35" s="10">
        <f t="shared" si="2"/>
        <v>17</v>
      </c>
      <c r="N35" s="10">
        <f t="shared" si="2"/>
        <v>0</v>
      </c>
      <c r="O35" s="10">
        <f t="shared" si="2"/>
        <v>0</v>
      </c>
      <c r="P35" s="10">
        <f t="shared" si="2"/>
        <v>0</v>
      </c>
      <c r="Q35" s="14">
        <f>COUNTIF(Q9:Q33,"&gt;=70")</f>
        <v>0</v>
      </c>
    </row>
    <row r="36" spans="2:17" x14ac:dyDescent="0.35">
      <c r="C36" s="18"/>
      <c r="D36" s="18"/>
      <c r="E36" s="7"/>
      <c r="H36" s="22" t="s">
        <v>20</v>
      </c>
      <c r="I36" s="22"/>
      <c r="J36" s="11">
        <f t="shared" ref="J36:Q36" si="3">COUNTIF(J9:J34,"&lt;70")</f>
        <v>10</v>
      </c>
      <c r="K36" s="11">
        <f t="shared" si="3"/>
        <v>4</v>
      </c>
      <c r="L36" s="11">
        <f t="shared" si="3"/>
        <v>6</v>
      </c>
      <c r="M36" s="11">
        <f t="shared" si="3"/>
        <v>8</v>
      </c>
      <c r="N36" s="11">
        <f t="shared" si="3"/>
        <v>25</v>
      </c>
      <c r="O36" s="11">
        <f t="shared" si="3"/>
        <v>25</v>
      </c>
      <c r="P36" s="11">
        <f t="shared" si="3"/>
        <v>25</v>
      </c>
      <c r="Q36" s="11">
        <f t="shared" si="3"/>
        <v>25</v>
      </c>
    </row>
    <row r="37" spans="2:17" x14ac:dyDescent="0.35">
      <c r="C37" s="18"/>
      <c r="D37" s="18"/>
      <c r="E37" s="18"/>
      <c r="H37" s="22" t="s">
        <v>21</v>
      </c>
      <c r="I37" s="22"/>
      <c r="J37" s="11">
        <f t="shared" ref="J37:Q37" si="4">COUNT(J9:J34)</f>
        <v>25</v>
      </c>
      <c r="K37" s="11">
        <f t="shared" si="4"/>
        <v>25</v>
      </c>
      <c r="L37" s="11">
        <f t="shared" si="4"/>
        <v>25</v>
      </c>
      <c r="M37" s="11">
        <f t="shared" si="4"/>
        <v>25</v>
      </c>
      <c r="N37" s="11">
        <f t="shared" si="4"/>
        <v>25</v>
      </c>
      <c r="O37" s="11">
        <f t="shared" si="4"/>
        <v>25</v>
      </c>
      <c r="P37" s="11">
        <f t="shared" si="4"/>
        <v>25</v>
      </c>
      <c r="Q37" s="11">
        <f t="shared" si="4"/>
        <v>25</v>
      </c>
    </row>
    <row r="38" spans="2:17" x14ac:dyDescent="0.35">
      <c r="C38" s="18"/>
      <c r="D38" s="18"/>
      <c r="E38" s="1"/>
      <c r="H38" s="23" t="s">
        <v>16</v>
      </c>
      <c r="I38" s="23"/>
      <c r="J38" s="12">
        <f>J35/J37</f>
        <v>0.6</v>
      </c>
      <c r="K38" s="13">
        <f t="shared" ref="K38:Q38" si="5">K35/K37</f>
        <v>0.84</v>
      </c>
      <c r="L38" s="13">
        <f t="shared" si="5"/>
        <v>0.76</v>
      </c>
      <c r="M38" s="13">
        <f t="shared" si="5"/>
        <v>0.68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</row>
    <row r="39" spans="2:17" x14ac:dyDescent="0.35">
      <c r="C39" s="18"/>
      <c r="D39" s="18"/>
      <c r="E39" s="1"/>
      <c r="H39" s="23" t="s">
        <v>17</v>
      </c>
      <c r="I39" s="23"/>
      <c r="J39" s="12">
        <f>J36/J37</f>
        <v>0.4</v>
      </c>
      <c r="K39" s="12">
        <f t="shared" ref="K39:Q39" si="6">K36/K37</f>
        <v>0.16</v>
      </c>
      <c r="L39" s="13">
        <f t="shared" si="6"/>
        <v>0.24</v>
      </c>
      <c r="M39" s="13">
        <f t="shared" si="6"/>
        <v>0.32</v>
      </c>
      <c r="N39" s="13">
        <f t="shared" si="6"/>
        <v>1</v>
      </c>
      <c r="O39" s="13">
        <f t="shared" si="6"/>
        <v>1</v>
      </c>
      <c r="P39" s="13">
        <f t="shared" si="6"/>
        <v>1</v>
      </c>
      <c r="Q39" s="13">
        <f t="shared" si="6"/>
        <v>1</v>
      </c>
    </row>
    <row r="40" spans="2:17" x14ac:dyDescent="0.35">
      <c r="C40" s="18"/>
      <c r="D40" s="18"/>
      <c r="E40" s="7"/>
    </row>
    <row r="41" spans="2:17" x14ac:dyDescent="0.35">
      <c r="C41" s="1"/>
      <c r="D41" s="1"/>
      <c r="E41" s="7"/>
    </row>
    <row r="42" spans="2:17" x14ac:dyDescent="0.35">
      <c r="J42" s="29"/>
      <c r="K42" s="29"/>
      <c r="L42" s="29"/>
      <c r="M42" s="29"/>
      <c r="N42" s="29"/>
      <c r="O42" s="29"/>
      <c r="P42" s="29"/>
    </row>
    <row r="43" spans="2:17" x14ac:dyDescent="0.35">
      <c r="J43" s="28" t="s">
        <v>18</v>
      </c>
      <c r="K43" s="28"/>
      <c r="L43" s="28"/>
      <c r="M43" s="28"/>
      <c r="N43" s="28"/>
      <c r="O43" s="28"/>
      <c r="P43" s="28"/>
    </row>
  </sheetData>
  <mergeCells count="48">
    <mergeCell ref="J42:P42"/>
    <mergeCell ref="J43:P43"/>
    <mergeCell ref="C38:D38"/>
    <mergeCell ref="H38:I38"/>
    <mergeCell ref="C39:D39"/>
    <mergeCell ref="H39:I39"/>
    <mergeCell ref="C40:D40"/>
    <mergeCell ref="C35:D35"/>
    <mergeCell ref="H35:I35"/>
    <mergeCell ref="C36:D36"/>
    <mergeCell ref="H36:I36"/>
    <mergeCell ref="C37:E37"/>
    <mergeCell ref="H37:I37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6"/>
  <sheetViews>
    <sheetView topLeftCell="A7" zoomScale="84" zoomScaleNormal="84" workbookViewId="0">
      <selection activeCell="U8" sqref="U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4" t="s">
        <v>169</v>
      </c>
      <c r="E4" s="24"/>
      <c r="F4" s="24"/>
      <c r="G4" s="24"/>
      <c r="I4" t="s">
        <v>1</v>
      </c>
      <c r="J4" s="34" t="s">
        <v>168</v>
      </c>
      <c r="K4" s="34"/>
      <c r="M4" t="s">
        <v>2</v>
      </c>
      <c r="N4" s="35" t="s">
        <v>173</v>
      </c>
      <c r="O4" s="3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4" t="s">
        <v>166</v>
      </c>
      <c r="E6" s="34"/>
      <c r="F6" s="34"/>
      <c r="G6" s="34"/>
      <c r="I6" s="18" t="s">
        <v>22</v>
      </c>
      <c r="J6" s="18"/>
      <c r="K6" s="19" t="s">
        <v>165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5">
      <c r="B9" s="6">
        <v>1</v>
      </c>
      <c r="C9" s="6" t="s">
        <v>116</v>
      </c>
      <c r="D9" s="25" t="s">
        <v>42</v>
      </c>
      <c r="E9" s="26"/>
      <c r="F9" s="26"/>
      <c r="G9" s="26"/>
      <c r="H9" s="26"/>
      <c r="I9" s="27"/>
      <c r="J9" s="4">
        <v>94</v>
      </c>
      <c r="K9" s="4">
        <v>98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SUM(J9:P9)/7</f>
        <v>27.428571428571427</v>
      </c>
    </row>
    <row r="10" spans="2:18" x14ac:dyDescent="0.35">
      <c r="B10" s="6">
        <f>+B9+1</f>
        <v>2</v>
      </c>
      <c r="C10" s="6" t="s">
        <v>96</v>
      </c>
      <c r="D10" s="15" t="s">
        <v>49</v>
      </c>
      <c r="E10" s="16"/>
      <c r="F10" s="16"/>
      <c r="G10" s="16"/>
      <c r="H10" s="16"/>
      <c r="I10" s="1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6" si="0">SUM(J10:P10)/7</f>
        <v>0</v>
      </c>
    </row>
    <row r="11" spans="2:18" x14ac:dyDescent="0.35">
      <c r="B11" s="6">
        <f>+B10+1</f>
        <v>3</v>
      </c>
      <c r="C11" s="6" t="s">
        <v>95</v>
      </c>
      <c r="D11" s="25" t="s">
        <v>50</v>
      </c>
      <c r="E11" s="26"/>
      <c r="F11" s="26"/>
      <c r="G11" s="26"/>
      <c r="H11" s="26"/>
      <c r="I11" s="27"/>
      <c r="J11" s="4">
        <v>85</v>
      </c>
      <c r="K11" s="4">
        <v>97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26</v>
      </c>
    </row>
    <row r="12" spans="2:18" x14ac:dyDescent="0.35">
      <c r="B12" s="6">
        <f t="shared" ref="B12:B36" si="1">B11+1</f>
        <v>4</v>
      </c>
      <c r="C12" s="6" t="s">
        <v>127</v>
      </c>
      <c r="D12" s="25" t="s">
        <v>51</v>
      </c>
      <c r="E12" s="26"/>
      <c r="F12" s="26"/>
      <c r="G12" s="26"/>
      <c r="H12" s="26"/>
      <c r="I12" s="27"/>
      <c r="J12" s="4">
        <v>86</v>
      </c>
      <c r="K12" s="4">
        <v>84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24.285714285714285</v>
      </c>
    </row>
    <row r="13" spans="2:18" x14ac:dyDescent="0.35">
      <c r="B13" s="6">
        <f t="shared" si="1"/>
        <v>5</v>
      </c>
      <c r="C13" s="6" t="s">
        <v>128</v>
      </c>
      <c r="D13" s="25" t="s">
        <v>52</v>
      </c>
      <c r="E13" s="26"/>
      <c r="F13" s="26"/>
      <c r="G13" s="26"/>
      <c r="H13" s="26"/>
      <c r="I13" s="27"/>
      <c r="J13" s="4">
        <v>92</v>
      </c>
      <c r="K13" s="4">
        <v>98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27.142857142857142</v>
      </c>
    </row>
    <row r="14" spans="2:18" x14ac:dyDescent="0.35">
      <c r="B14" s="6">
        <f t="shared" si="1"/>
        <v>6</v>
      </c>
      <c r="C14" s="6" t="s">
        <v>97</v>
      </c>
      <c r="D14" s="25" t="s">
        <v>53</v>
      </c>
      <c r="E14" s="26"/>
      <c r="F14" s="26"/>
      <c r="G14" s="26"/>
      <c r="H14" s="26"/>
      <c r="I14" s="27"/>
      <c r="J14" s="4">
        <v>96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28</v>
      </c>
    </row>
    <row r="15" spans="2:18" x14ac:dyDescent="0.35">
      <c r="B15" s="6">
        <f t="shared" si="1"/>
        <v>7</v>
      </c>
      <c r="C15" s="6" t="s">
        <v>98</v>
      </c>
      <c r="D15" s="25" t="s">
        <v>77</v>
      </c>
      <c r="E15" s="26"/>
      <c r="F15" s="26"/>
      <c r="G15" s="26"/>
      <c r="H15" s="26"/>
      <c r="I15" s="27"/>
      <c r="J15" s="4">
        <v>96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28</v>
      </c>
    </row>
    <row r="16" spans="2:18" x14ac:dyDescent="0.35">
      <c r="B16" s="6">
        <f t="shared" si="1"/>
        <v>8</v>
      </c>
      <c r="C16" s="6" t="s">
        <v>120</v>
      </c>
      <c r="D16" s="15" t="s">
        <v>85</v>
      </c>
      <c r="E16" s="16"/>
      <c r="F16" s="16"/>
      <c r="G16" s="16"/>
      <c r="H16" s="16"/>
      <c r="I16" s="17"/>
      <c r="J16" s="4">
        <v>81</v>
      </c>
      <c r="K16" s="4">
        <v>91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24.571428571428573</v>
      </c>
    </row>
    <row r="17" spans="2:17" x14ac:dyDescent="0.35">
      <c r="B17" s="6">
        <f t="shared" si="1"/>
        <v>9</v>
      </c>
      <c r="C17" s="6" t="s">
        <v>99</v>
      </c>
      <c r="D17" s="25" t="s">
        <v>56</v>
      </c>
      <c r="E17" s="26"/>
      <c r="F17" s="26"/>
      <c r="G17" s="26"/>
      <c r="H17" s="26"/>
      <c r="I17" s="27"/>
      <c r="J17" s="4">
        <v>90</v>
      </c>
      <c r="K17" s="4">
        <v>99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27</v>
      </c>
    </row>
    <row r="18" spans="2:17" x14ac:dyDescent="0.35">
      <c r="B18" s="6">
        <f t="shared" si="1"/>
        <v>10</v>
      </c>
      <c r="C18" s="6" t="s">
        <v>100</v>
      </c>
      <c r="D18" s="25" t="s">
        <v>58</v>
      </c>
      <c r="E18" s="26"/>
      <c r="F18" s="26"/>
      <c r="G18" s="26"/>
      <c r="H18" s="26"/>
      <c r="I18" s="27"/>
      <c r="J18" s="4">
        <v>96</v>
      </c>
      <c r="K18" s="4">
        <v>99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27.857142857142858</v>
      </c>
    </row>
    <row r="19" spans="2:17" x14ac:dyDescent="0.35">
      <c r="B19" s="6">
        <f t="shared" si="1"/>
        <v>11</v>
      </c>
      <c r="C19" s="6" t="s">
        <v>159</v>
      </c>
      <c r="D19" s="25" t="s">
        <v>76</v>
      </c>
      <c r="E19" s="26"/>
      <c r="F19" s="26"/>
      <c r="G19" s="26"/>
      <c r="H19" s="26"/>
      <c r="I19" s="27"/>
      <c r="J19" s="4">
        <v>88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24</v>
      </c>
    </row>
    <row r="20" spans="2:17" x14ac:dyDescent="0.35">
      <c r="B20" s="6">
        <f t="shared" si="1"/>
        <v>12</v>
      </c>
      <c r="C20" s="6" t="s">
        <v>123</v>
      </c>
      <c r="D20" s="25" t="s">
        <v>73</v>
      </c>
      <c r="E20" s="26"/>
      <c r="F20" s="26"/>
      <c r="G20" s="26"/>
      <c r="H20" s="26"/>
      <c r="I20" s="27"/>
      <c r="J20" s="4">
        <v>88</v>
      </c>
      <c r="K20" s="4">
        <v>92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25.714285714285715</v>
      </c>
    </row>
    <row r="21" spans="2:17" x14ac:dyDescent="0.35">
      <c r="B21" s="6">
        <f t="shared" si="1"/>
        <v>13</v>
      </c>
      <c r="C21" s="6" t="s">
        <v>101</v>
      </c>
      <c r="D21" s="25" t="s">
        <v>74</v>
      </c>
      <c r="E21" s="26"/>
      <c r="F21" s="26"/>
      <c r="G21" s="26"/>
      <c r="H21" s="26"/>
      <c r="I21" s="27"/>
      <c r="J21" s="4">
        <v>89</v>
      </c>
      <c r="K21" s="4">
        <v>91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25.714285714285715</v>
      </c>
    </row>
    <row r="22" spans="2:17" x14ac:dyDescent="0.35">
      <c r="B22" s="6">
        <f t="shared" si="1"/>
        <v>14</v>
      </c>
      <c r="C22" s="6" t="s">
        <v>102</v>
      </c>
      <c r="D22" s="25" t="s">
        <v>61</v>
      </c>
      <c r="E22" s="26"/>
      <c r="F22" s="26"/>
      <c r="G22" s="26"/>
      <c r="H22" s="26"/>
      <c r="I22" s="27"/>
      <c r="J22" s="4">
        <v>92</v>
      </c>
      <c r="K22" s="4">
        <v>94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26.571428571428573</v>
      </c>
    </row>
    <row r="23" spans="2:17" x14ac:dyDescent="0.35">
      <c r="B23" s="6">
        <f t="shared" si="1"/>
        <v>15</v>
      </c>
      <c r="C23" s="6" t="s">
        <v>103</v>
      </c>
      <c r="D23" s="25" t="s">
        <v>62</v>
      </c>
      <c r="E23" s="26"/>
      <c r="F23" s="26"/>
      <c r="G23" s="26"/>
      <c r="H23" s="26"/>
      <c r="I23" s="27"/>
      <c r="J23" s="4">
        <v>79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22.714285714285715</v>
      </c>
    </row>
    <row r="24" spans="2:17" x14ac:dyDescent="0.35">
      <c r="B24" s="6">
        <f t="shared" si="1"/>
        <v>16</v>
      </c>
      <c r="C24" s="6" t="s">
        <v>104</v>
      </c>
      <c r="D24" s="25" t="s">
        <v>63</v>
      </c>
      <c r="E24" s="26"/>
      <c r="F24" s="26"/>
      <c r="G24" s="26"/>
      <c r="H24" s="26"/>
      <c r="I24" s="27"/>
      <c r="J24" s="4">
        <v>95</v>
      </c>
      <c r="K24" s="4">
        <v>98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27.571428571428573</v>
      </c>
    </row>
    <row r="25" spans="2:17" x14ac:dyDescent="0.35">
      <c r="B25" s="6">
        <f t="shared" si="1"/>
        <v>17</v>
      </c>
      <c r="C25" s="6" t="s">
        <v>130</v>
      </c>
      <c r="D25" s="25" t="s">
        <v>64</v>
      </c>
      <c r="E25" s="26"/>
      <c r="F25" s="26"/>
      <c r="G25" s="26"/>
      <c r="H25" s="26"/>
      <c r="I25" s="27"/>
      <c r="J25" s="4">
        <v>82</v>
      </c>
      <c r="K25" s="4">
        <v>91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24.714285714285715</v>
      </c>
    </row>
    <row r="26" spans="2:17" x14ac:dyDescent="0.35">
      <c r="B26" s="6">
        <f t="shared" si="1"/>
        <v>18</v>
      </c>
      <c r="C26" s="6" t="s">
        <v>160</v>
      </c>
      <c r="D26" s="25" t="s">
        <v>75</v>
      </c>
      <c r="E26" s="26"/>
      <c r="F26" s="26"/>
      <c r="G26" s="26"/>
      <c r="H26" s="26"/>
      <c r="I26" s="27"/>
      <c r="J26" s="4">
        <v>87</v>
      </c>
      <c r="K26" s="4">
        <v>84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24.428571428571427</v>
      </c>
    </row>
    <row r="27" spans="2:17" x14ac:dyDescent="0.35">
      <c r="B27" s="6">
        <f t="shared" si="1"/>
        <v>19</v>
      </c>
      <c r="C27" s="6" t="s">
        <v>105</v>
      </c>
      <c r="D27" s="25" t="s">
        <v>65</v>
      </c>
      <c r="E27" s="26"/>
      <c r="F27" s="26"/>
      <c r="G27" s="26"/>
      <c r="H27" s="26"/>
      <c r="I27" s="27"/>
      <c r="J27" s="4">
        <v>84</v>
      </c>
      <c r="K27" s="4">
        <v>98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26</v>
      </c>
    </row>
    <row r="28" spans="2:17" x14ac:dyDescent="0.35">
      <c r="B28" s="6">
        <f t="shared" si="1"/>
        <v>20</v>
      </c>
      <c r="C28" s="6" t="s">
        <v>106</v>
      </c>
      <c r="D28" s="25" t="s">
        <v>66</v>
      </c>
      <c r="E28" s="26"/>
      <c r="F28" s="26"/>
      <c r="G28" s="26"/>
      <c r="H28" s="26"/>
      <c r="I28" s="27"/>
      <c r="J28" s="4">
        <v>94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27.714285714285715</v>
      </c>
    </row>
    <row r="29" spans="2:17" x14ac:dyDescent="0.35">
      <c r="B29" s="6">
        <f t="shared" si="1"/>
        <v>21</v>
      </c>
      <c r="C29" s="6" t="s">
        <v>161</v>
      </c>
      <c r="D29" s="25" t="s">
        <v>78</v>
      </c>
      <c r="E29" s="26"/>
      <c r="F29" s="26"/>
      <c r="G29" s="26"/>
      <c r="H29" s="26"/>
      <c r="I29" s="27"/>
      <c r="J29" s="4">
        <v>88</v>
      </c>
      <c r="K29" s="4">
        <v>84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24.571428571428573</v>
      </c>
    </row>
    <row r="30" spans="2:17" x14ac:dyDescent="0.35">
      <c r="B30" s="6">
        <f t="shared" si="1"/>
        <v>22</v>
      </c>
      <c r="C30" s="6" t="s">
        <v>107</v>
      </c>
      <c r="D30" s="25" t="s">
        <v>67</v>
      </c>
      <c r="E30" s="26"/>
      <c r="F30" s="26"/>
      <c r="G30" s="26"/>
      <c r="H30" s="26"/>
      <c r="I30" s="27"/>
      <c r="J30" s="4">
        <v>89</v>
      </c>
      <c r="K30" s="4">
        <v>99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26.857142857142858</v>
      </c>
    </row>
    <row r="31" spans="2:17" x14ac:dyDescent="0.35">
      <c r="B31" s="6">
        <f t="shared" si="1"/>
        <v>23</v>
      </c>
      <c r="C31" s="6" t="s">
        <v>108</v>
      </c>
      <c r="D31" s="25" t="s">
        <v>68</v>
      </c>
      <c r="E31" s="26"/>
      <c r="F31" s="26"/>
      <c r="G31" s="26"/>
      <c r="H31" s="26"/>
      <c r="I31" s="27"/>
      <c r="J31" s="4">
        <v>82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11.714285714285714</v>
      </c>
    </row>
    <row r="32" spans="2:17" x14ac:dyDescent="0.35">
      <c r="B32" s="6">
        <f t="shared" si="1"/>
        <v>24</v>
      </c>
      <c r="C32" s="6" t="s">
        <v>109</v>
      </c>
      <c r="D32" s="25" t="s">
        <v>69</v>
      </c>
      <c r="E32" s="26"/>
      <c r="F32" s="26"/>
      <c r="G32" s="26"/>
      <c r="H32" s="26"/>
      <c r="I32" s="27"/>
      <c r="J32" s="4">
        <v>93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27.571428571428573</v>
      </c>
    </row>
    <row r="33" spans="2:17" x14ac:dyDescent="0.35">
      <c r="B33" s="6">
        <f t="shared" si="1"/>
        <v>25</v>
      </c>
      <c r="C33" s="6" t="s">
        <v>110</v>
      </c>
      <c r="D33" s="25" t="s">
        <v>70</v>
      </c>
      <c r="E33" s="26"/>
      <c r="F33" s="26"/>
      <c r="G33" s="26"/>
      <c r="H33" s="26"/>
      <c r="I33" s="27"/>
      <c r="J33" s="4">
        <v>91</v>
      </c>
      <c r="K33" s="4">
        <v>91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26</v>
      </c>
    </row>
    <row r="34" spans="2:17" x14ac:dyDescent="0.35">
      <c r="B34" s="6">
        <f t="shared" si="1"/>
        <v>26</v>
      </c>
      <c r="C34" s="6" t="s">
        <v>112</v>
      </c>
      <c r="D34" s="25" t="s">
        <v>79</v>
      </c>
      <c r="E34" s="26"/>
      <c r="F34" s="26"/>
      <c r="G34" s="26"/>
      <c r="H34" s="26"/>
      <c r="I34" s="27"/>
      <c r="J34" s="4">
        <v>91</v>
      </c>
      <c r="K34" s="4">
        <v>86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25.285714285714285</v>
      </c>
    </row>
    <row r="35" spans="2:17" x14ac:dyDescent="0.35">
      <c r="B35" s="6">
        <f t="shared" si="1"/>
        <v>27</v>
      </c>
      <c r="C35" s="6" t="s">
        <v>113</v>
      </c>
      <c r="D35" s="25" t="s">
        <v>72</v>
      </c>
      <c r="E35" s="26"/>
      <c r="F35" s="26"/>
      <c r="G35" s="26"/>
      <c r="H35" s="26"/>
      <c r="I35" s="27"/>
      <c r="J35" s="4">
        <v>95</v>
      </c>
      <c r="K35" s="4">
        <v>96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27.285714285714285</v>
      </c>
    </row>
    <row r="36" spans="2:17" x14ac:dyDescent="0.35">
      <c r="B36" s="6">
        <f t="shared" si="1"/>
        <v>28</v>
      </c>
      <c r="C36" s="6" t="s">
        <v>162</v>
      </c>
      <c r="D36" s="25" t="s">
        <v>80</v>
      </c>
      <c r="E36" s="26"/>
      <c r="F36" s="26"/>
      <c r="G36" s="26"/>
      <c r="H36" s="26"/>
      <c r="I36" s="27"/>
      <c r="J36" s="4">
        <v>81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11.571428571428571</v>
      </c>
    </row>
    <row r="37" spans="2:17" x14ac:dyDescent="0.35">
      <c r="B37" s="6">
        <f>+B36+1</f>
        <v>29</v>
      </c>
      <c r="C37" s="3"/>
      <c r="D37" s="30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9">
        <f t="shared" ref="Q37" si="2">SUM(J37:P37)/7</f>
        <v>0</v>
      </c>
    </row>
    <row r="38" spans="2:17" x14ac:dyDescent="0.35">
      <c r="C38" s="18"/>
      <c r="D38" s="18"/>
      <c r="E38" s="1"/>
      <c r="H38" s="21" t="s">
        <v>19</v>
      </c>
      <c r="I38" s="21"/>
      <c r="J38" s="10">
        <f t="shared" ref="J38:P38" si="3">COUNTIF(J9:J37,"&gt;=70")</f>
        <v>27</v>
      </c>
      <c r="K38" s="10">
        <f t="shared" si="3"/>
        <v>25</v>
      </c>
      <c r="L38" s="10">
        <f t="shared" si="3"/>
        <v>0</v>
      </c>
      <c r="M38" s="10">
        <f t="shared" si="3"/>
        <v>0</v>
      </c>
      <c r="N38" s="10">
        <f t="shared" si="3"/>
        <v>0</v>
      </c>
      <c r="O38" s="10">
        <f t="shared" si="3"/>
        <v>0</v>
      </c>
      <c r="P38" s="10">
        <f t="shared" si="3"/>
        <v>0</v>
      </c>
      <c r="Q38" s="14">
        <f>COUNTIF(Q9:Q36,"&gt;=70")</f>
        <v>0</v>
      </c>
    </row>
    <row r="39" spans="2:17" x14ac:dyDescent="0.35">
      <c r="C39" s="18"/>
      <c r="D39" s="18"/>
      <c r="E39" s="7"/>
      <c r="H39" s="22" t="s">
        <v>20</v>
      </c>
      <c r="I39" s="22"/>
      <c r="J39" s="11">
        <f t="shared" ref="J39:Q39" si="4">COUNTIF(J9:J37,"&lt;70")</f>
        <v>1</v>
      </c>
      <c r="K39" s="11">
        <f t="shared" si="4"/>
        <v>3</v>
      </c>
      <c r="L39" s="11">
        <f t="shared" si="4"/>
        <v>28</v>
      </c>
      <c r="M39" s="11">
        <f t="shared" si="4"/>
        <v>28</v>
      </c>
      <c r="N39" s="11">
        <f t="shared" si="4"/>
        <v>28</v>
      </c>
      <c r="O39" s="11">
        <f t="shared" si="4"/>
        <v>28</v>
      </c>
      <c r="P39" s="11">
        <f t="shared" si="4"/>
        <v>28</v>
      </c>
      <c r="Q39" s="11">
        <f t="shared" si="4"/>
        <v>29</v>
      </c>
    </row>
    <row r="40" spans="2:17" x14ac:dyDescent="0.35">
      <c r="C40" s="18"/>
      <c r="D40" s="18"/>
      <c r="E40" s="18"/>
      <c r="H40" s="22" t="s">
        <v>21</v>
      </c>
      <c r="I40" s="22"/>
      <c r="J40" s="11">
        <f t="shared" ref="J40:Q40" si="5">COUNT(J9:J37)</f>
        <v>28</v>
      </c>
      <c r="K40" s="11">
        <f t="shared" si="5"/>
        <v>28</v>
      </c>
      <c r="L40" s="11">
        <f t="shared" si="5"/>
        <v>28</v>
      </c>
      <c r="M40" s="11">
        <f t="shared" si="5"/>
        <v>28</v>
      </c>
      <c r="N40" s="11">
        <f t="shared" si="5"/>
        <v>28</v>
      </c>
      <c r="O40" s="11">
        <f t="shared" si="5"/>
        <v>28</v>
      </c>
      <c r="P40" s="11">
        <f t="shared" si="5"/>
        <v>28</v>
      </c>
      <c r="Q40" s="11">
        <f t="shared" si="5"/>
        <v>29</v>
      </c>
    </row>
    <row r="41" spans="2:17" x14ac:dyDescent="0.35">
      <c r="C41" s="18"/>
      <c r="D41" s="18"/>
      <c r="E41" s="1"/>
      <c r="H41" s="23" t="s">
        <v>16</v>
      </c>
      <c r="I41" s="23"/>
      <c r="J41" s="12">
        <f>J38/J40</f>
        <v>0.9642857142857143</v>
      </c>
      <c r="K41" s="13">
        <f t="shared" ref="K41:Q41" si="6">K38/K40</f>
        <v>0.8928571428571429</v>
      </c>
      <c r="L41" s="13">
        <f t="shared" si="6"/>
        <v>0</v>
      </c>
      <c r="M41" s="13">
        <f t="shared" si="6"/>
        <v>0</v>
      </c>
      <c r="N41" s="13">
        <f t="shared" si="6"/>
        <v>0</v>
      </c>
      <c r="O41" s="13">
        <f t="shared" si="6"/>
        <v>0</v>
      </c>
      <c r="P41" s="13">
        <f t="shared" si="6"/>
        <v>0</v>
      </c>
      <c r="Q41" s="13">
        <f t="shared" si="6"/>
        <v>0</v>
      </c>
    </row>
    <row r="42" spans="2:17" x14ac:dyDescent="0.35">
      <c r="C42" s="18"/>
      <c r="D42" s="18"/>
      <c r="E42" s="1"/>
      <c r="H42" s="23" t="s">
        <v>17</v>
      </c>
      <c r="I42" s="23"/>
      <c r="J42" s="12">
        <f>J39/J40</f>
        <v>3.5714285714285712E-2</v>
      </c>
      <c r="K42" s="12">
        <f t="shared" ref="K42:Q42" si="7">K39/K40</f>
        <v>0.10714285714285714</v>
      </c>
      <c r="L42" s="13">
        <f t="shared" si="7"/>
        <v>1</v>
      </c>
      <c r="M42" s="13">
        <f t="shared" si="7"/>
        <v>1</v>
      </c>
      <c r="N42" s="13">
        <f t="shared" si="7"/>
        <v>1</v>
      </c>
      <c r="O42" s="13">
        <f t="shared" si="7"/>
        <v>1</v>
      </c>
      <c r="P42" s="13">
        <f t="shared" si="7"/>
        <v>1</v>
      </c>
      <c r="Q42" s="13">
        <f t="shared" si="7"/>
        <v>1</v>
      </c>
    </row>
    <row r="43" spans="2:17" x14ac:dyDescent="0.35">
      <c r="C43" s="18"/>
      <c r="D43" s="18"/>
      <c r="E43" s="7"/>
    </row>
    <row r="44" spans="2:17" x14ac:dyDescent="0.35">
      <c r="C44" s="1"/>
      <c r="D44" s="1"/>
      <c r="E44" s="7"/>
    </row>
    <row r="45" spans="2:17" x14ac:dyDescent="0.35">
      <c r="J45" s="29"/>
      <c r="K45" s="29"/>
      <c r="L45" s="29"/>
      <c r="M45" s="29"/>
      <c r="N45" s="29"/>
      <c r="O45" s="29"/>
      <c r="P45" s="29"/>
    </row>
    <row r="46" spans="2:17" x14ac:dyDescent="0.35">
      <c r="J46" s="28" t="s">
        <v>18</v>
      </c>
      <c r="K46" s="28"/>
      <c r="L46" s="28"/>
      <c r="M46" s="28"/>
      <c r="N46" s="28"/>
      <c r="O46" s="28"/>
      <c r="P46" s="28"/>
    </row>
  </sheetData>
  <mergeCells count="49">
    <mergeCell ref="J45:P45"/>
    <mergeCell ref="J46:P46"/>
    <mergeCell ref="C41:D41"/>
    <mergeCell ref="H41:I41"/>
    <mergeCell ref="C42:D42"/>
    <mergeCell ref="H42:I42"/>
    <mergeCell ref="C43:D43"/>
    <mergeCell ref="C38:D38"/>
    <mergeCell ref="H38:I38"/>
    <mergeCell ref="C39:D39"/>
    <mergeCell ref="H39:I39"/>
    <mergeCell ref="C40:E40"/>
    <mergeCell ref="H40:I40"/>
    <mergeCell ref="D33:I33"/>
    <mergeCell ref="D34:I34"/>
    <mergeCell ref="D35:I35"/>
    <mergeCell ref="D36:I36"/>
    <mergeCell ref="D37:I37"/>
    <mergeCell ref="D28:I28"/>
    <mergeCell ref="D29:I29"/>
    <mergeCell ref="D30:I30"/>
    <mergeCell ref="D31:I31"/>
    <mergeCell ref="D32:I32"/>
    <mergeCell ref="D27:I27"/>
    <mergeCell ref="D15:I15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0"/>
  <sheetViews>
    <sheetView topLeftCell="A7" zoomScale="84" zoomScaleNormal="84" workbookViewId="0">
      <selection activeCell="V16" sqref="V1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4" t="s">
        <v>172</v>
      </c>
      <c r="E4" s="24"/>
      <c r="F4" s="24"/>
      <c r="G4" s="24"/>
      <c r="I4" t="s">
        <v>1</v>
      </c>
      <c r="J4" s="34" t="s">
        <v>164</v>
      </c>
      <c r="K4" s="34"/>
      <c r="M4" t="s">
        <v>2</v>
      </c>
      <c r="N4" s="35" t="s">
        <v>173</v>
      </c>
      <c r="O4" s="3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4" t="s">
        <v>166</v>
      </c>
      <c r="E6" s="34"/>
      <c r="F6" s="34"/>
      <c r="G6" s="34"/>
      <c r="I6" s="18" t="s">
        <v>22</v>
      </c>
      <c r="J6" s="18"/>
      <c r="K6" s="19" t="s">
        <v>165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5">
      <c r="B9" s="6">
        <v>1</v>
      </c>
      <c r="C9" s="6" t="s">
        <v>114</v>
      </c>
      <c r="D9" s="25" t="s">
        <v>81</v>
      </c>
      <c r="E9" s="26"/>
      <c r="F9" s="26"/>
      <c r="G9" s="26"/>
      <c r="H9" s="26"/>
      <c r="I9" s="2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SUM(J9:P9)/7</f>
        <v>14.285714285714286</v>
      </c>
    </row>
    <row r="10" spans="2:18" x14ac:dyDescent="0.35">
      <c r="B10" s="6">
        <f>B9+1</f>
        <v>2</v>
      </c>
      <c r="C10" s="6" t="s">
        <v>115</v>
      </c>
      <c r="D10" s="25" t="s">
        <v>82</v>
      </c>
      <c r="E10" s="26"/>
      <c r="F10" s="26"/>
      <c r="G10" s="26"/>
      <c r="H10" s="26"/>
      <c r="I10" s="2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0" si="0">SUM(J10:P10)/7</f>
        <v>0</v>
      </c>
    </row>
    <row r="11" spans="2:18" x14ac:dyDescent="0.35">
      <c r="B11" s="6">
        <f t="shared" ref="B11:B30" si="1">B10+1</f>
        <v>3</v>
      </c>
      <c r="C11" s="6" t="s">
        <v>116</v>
      </c>
      <c r="D11" s="25" t="s">
        <v>42</v>
      </c>
      <c r="E11" s="26"/>
      <c r="F11" s="26"/>
      <c r="G11" s="26"/>
      <c r="H11" s="26"/>
      <c r="I11" s="27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14.285714285714286</v>
      </c>
    </row>
    <row r="12" spans="2:18" x14ac:dyDescent="0.35">
      <c r="B12" s="6">
        <f t="shared" si="1"/>
        <v>4</v>
      </c>
      <c r="C12" s="6" t="s">
        <v>117</v>
      </c>
      <c r="D12" s="25" t="s">
        <v>83</v>
      </c>
      <c r="E12" s="26"/>
      <c r="F12" s="26"/>
      <c r="G12" s="26"/>
      <c r="H12" s="26"/>
      <c r="I12" s="27"/>
      <c r="J12" s="4">
        <v>84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12</v>
      </c>
    </row>
    <row r="13" spans="2:18" x14ac:dyDescent="0.35">
      <c r="B13" s="6">
        <f t="shared" si="1"/>
        <v>5</v>
      </c>
      <c r="C13" s="6" t="s">
        <v>119</v>
      </c>
      <c r="D13" s="25" t="s">
        <v>84</v>
      </c>
      <c r="E13" s="26"/>
      <c r="F13" s="26"/>
      <c r="G13" s="26"/>
      <c r="H13" s="26"/>
      <c r="I13" s="27"/>
      <c r="J13" s="4">
        <v>88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12.571428571428571</v>
      </c>
    </row>
    <row r="14" spans="2:18" x14ac:dyDescent="0.35">
      <c r="B14" s="6">
        <f t="shared" si="1"/>
        <v>6</v>
      </c>
      <c r="C14" s="6" t="s">
        <v>120</v>
      </c>
      <c r="D14" s="25" t="s">
        <v>85</v>
      </c>
      <c r="E14" s="26"/>
      <c r="F14" s="26"/>
      <c r="G14" s="26"/>
      <c r="H14" s="26"/>
      <c r="I14" s="27"/>
      <c r="J14" s="4">
        <v>88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12.571428571428571</v>
      </c>
    </row>
    <row r="15" spans="2:18" x14ac:dyDescent="0.35">
      <c r="B15" s="6">
        <f t="shared" si="1"/>
        <v>7</v>
      </c>
      <c r="C15" s="6" t="s">
        <v>121</v>
      </c>
      <c r="D15" s="25" t="s">
        <v>86</v>
      </c>
      <c r="E15" s="26"/>
      <c r="F15" s="26"/>
      <c r="G15" s="26"/>
      <c r="H15" s="26"/>
      <c r="I15" s="27"/>
      <c r="J15" s="4">
        <v>84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12</v>
      </c>
    </row>
    <row r="16" spans="2:18" x14ac:dyDescent="0.35">
      <c r="B16" s="6">
        <f t="shared" si="1"/>
        <v>8</v>
      </c>
      <c r="C16" s="6" t="s">
        <v>122</v>
      </c>
      <c r="D16" s="25" t="s">
        <v>57</v>
      </c>
      <c r="E16" s="26"/>
      <c r="F16" s="26"/>
      <c r="G16" s="26"/>
      <c r="H16" s="26"/>
      <c r="I16" s="27"/>
      <c r="J16" s="4">
        <v>87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12.428571428571429</v>
      </c>
    </row>
    <row r="17" spans="2:17" x14ac:dyDescent="0.35">
      <c r="B17" s="6">
        <f t="shared" si="1"/>
        <v>9</v>
      </c>
      <c r="C17" s="6" t="s">
        <v>123</v>
      </c>
      <c r="D17" s="25" t="s">
        <v>43</v>
      </c>
      <c r="E17" s="26"/>
      <c r="F17" s="26"/>
      <c r="G17" s="26"/>
      <c r="H17" s="26"/>
      <c r="I17" s="27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14.285714285714286</v>
      </c>
    </row>
    <row r="18" spans="2:17" x14ac:dyDescent="0.35">
      <c r="B18" s="6">
        <f t="shared" si="1"/>
        <v>10</v>
      </c>
      <c r="C18" s="6" t="s">
        <v>124</v>
      </c>
      <c r="D18" s="25" t="s">
        <v>87</v>
      </c>
      <c r="E18" s="26"/>
      <c r="F18" s="26"/>
      <c r="G18" s="26"/>
      <c r="H18" s="26"/>
      <c r="I18" s="2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14.285714285714286</v>
      </c>
    </row>
    <row r="19" spans="2:17" x14ac:dyDescent="0.35">
      <c r="B19" s="6">
        <f t="shared" si="1"/>
        <v>11</v>
      </c>
      <c r="C19" s="6" t="s">
        <v>149</v>
      </c>
      <c r="D19" s="25" t="s">
        <v>44</v>
      </c>
      <c r="E19" s="26"/>
      <c r="F19" s="26"/>
      <c r="G19" s="26"/>
      <c r="H19" s="26"/>
      <c r="I19" s="27"/>
      <c r="J19" s="4">
        <v>88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12.571428571428571</v>
      </c>
    </row>
    <row r="20" spans="2:17" x14ac:dyDescent="0.35">
      <c r="B20" s="6">
        <f t="shared" si="1"/>
        <v>12</v>
      </c>
      <c r="C20" s="6" t="s">
        <v>150</v>
      </c>
      <c r="D20" s="25" t="s">
        <v>88</v>
      </c>
      <c r="E20" s="26"/>
      <c r="F20" s="26"/>
      <c r="G20" s="26"/>
      <c r="H20" s="26"/>
      <c r="I20" s="27"/>
      <c r="J20" s="4">
        <v>99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14.142857142857142</v>
      </c>
    </row>
    <row r="21" spans="2:17" x14ac:dyDescent="0.35">
      <c r="B21" s="6">
        <f t="shared" si="1"/>
        <v>13</v>
      </c>
      <c r="C21" s="6" t="s">
        <v>125</v>
      </c>
      <c r="D21" s="25" t="s">
        <v>45</v>
      </c>
      <c r="E21" s="26"/>
      <c r="F21" s="26"/>
      <c r="G21" s="26"/>
      <c r="H21" s="26"/>
      <c r="I21" s="27"/>
      <c r="J21" s="4">
        <v>87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12.428571428571429</v>
      </c>
    </row>
    <row r="22" spans="2:17" x14ac:dyDescent="0.35">
      <c r="B22" s="6">
        <f t="shared" si="1"/>
        <v>14</v>
      </c>
      <c r="C22" s="6" t="s">
        <v>118</v>
      </c>
      <c r="D22" s="25" t="s">
        <v>89</v>
      </c>
      <c r="E22" s="26"/>
      <c r="F22" s="26"/>
      <c r="G22" s="26"/>
      <c r="H22" s="26"/>
      <c r="I22" s="27"/>
      <c r="J22" s="4">
        <v>84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12</v>
      </c>
    </row>
    <row r="23" spans="2:17" x14ac:dyDescent="0.35">
      <c r="B23" s="6">
        <f t="shared" si="1"/>
        <v>15</v>
      </c>
      <c r="C23" s="6" t="s">
        <v>151</v>
      </c>
      <c r="D23" s="25" t="s">
        <v>90</v>
      </c>
      <c r="E23" s="26"/>
      <c r="F23" s="26"/>
      <c r="G23" s="26"/>
      <c r="H23" s="26"/>
      <c r="I23" s="27"/>
      <c r="J23" s="4">
        <v>99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14.142857142857142</v>
      </c>
    </row>
    <row r="24" spans="2:17" x14ac:dyDescent="0.35">
      <c r="B24" s="6">
        <f t="shared" si="1"/>
        <v>16</v>
      </c>
      <c r="C24" s="6" t="s">
        <v>152</v>
      </c>
      <c r="D24" s="25" t="s">
        <v>91</v>
      </c>
      <c r="E24" s="26"/>
      <c r="F24" s="26"/>
      <c r="G24" s="26"/>
      <c r="H24" s="26"/>
      <c r="I24" s="2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14.285714285714286</v>
      </c>
    </row>
    <row r="25" spans="2:17" x14ac:dyDescent="0.35">
      <c r="B25" s="6">
        <f t="shared" si="1"/>
        <v>17</v>
      </c>
      <c r="C25" s="6" t="s">
        <v>126</v>
      </c>
      <c r="D25" s="25" t="s">
        <v>46</v>
      </c>
      <c r="E25" s="26"/>
      <c r="F25" s="26"/>
      <c r="G25" s="26"/>
      <c r="H25" s="26"/>
      <c r="I25" s="27"/>
      <c r="J25" s="4">
        <v>81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11.571428571428571</v>
      </c>
    </row>
    <row r="26" spans="2:17" x14ac:dyDescent="0.35">
      <c r="B26" s="6">
        <f t="shared" si="1"/>
        <v>18</v>
      </c>
      <c r="C26" s="6" t="s">
        <v>154</v>
      </c>
      <c r="D26" s="25" t="s">
        <v>92</v>
      </c>
      <c r="E26" s="26"/>
      <c r="F26" s="26"/>
      <c r="G26" s="26"/>
      <c r="H26" s="26"/>
      <c r="I26" s="27"/>
      <c r="J26" s="4">
        <v>79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11.285714285714286</v>
      </c>
    </row>
    <row r="27" spans="2:17" x14ac:dyDescent="0.35">
      <c r="B27" s="6">
        <f t="shared" si="1"/>
        <v>19</v>
      </c>
      <c r="C27" s="6" t="s">
        <v>153</v>
      </c>
      <c r="D27" s="25" t="s">
        <v>93</v>
      </c>
      <c r="E27" s="26"/>
      <c r="F27" s="26"/>
      <c r="G27" s="26"/>
      <c r="H27" s="26"/>
      <c r="I27" s="27"/>
      <c r="J27" s="4">
        <v>81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11.571428571428571</v>
      </c>
    </row>
    <row r="28" spans="2:17" x14ac:dyDescent="0.35">
      <c r="B28" s="6">
        <f t="shared" si="1"/>
        <v>20</v>
      </c>
      <c r="C28" s="6" t="s">
        <v>111</v>
      </c>
      <c r="D28" s="25" t="s">
        <v>47</v>
      </c>
      <c r="E28" s="26"/>
      <c r="F28" s="26"/>
      <c r="G28" s="26"/>
      <c r="H28" s="26"/>
      <c r="I28" s="27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14.285714285714286</v>
      </c>
    </row>
    <row r="29" spans="2:17" x14ac:dyDescent="0.35">
      <c r="B29" s="6">
        <f t="shared" si="1"/>
        <v>21</v>
      </c>
      <c r="C29" s="6" t="s">
        <v>156</v>
      </c>
      <c r="D29" s="25" t="s">
        <v>155</v>
      </c>
      <c r="E29" s="26"/>
      <c r="F29" s="26"/>
      <c r="G29" s="26"/>
      <c r="H29" s="26"/>
      <c r="I29" s="27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14.285714285714286</v>
      </c>
    </row>
    <row r="30" spans="2:17" x14ac:dyDescent="0.35">
      <c r="B30" s="6">
        <f t="shared" si="1"/>
        <v>22</v>
      </c>
      <c r="C30" s="6" t="s">
        <v>157</v>
      </c>
      <c r="D30" s="25" t="s">
        <v>94</v>
      </c>
      <c r="E30" s="26"/>
      <c r="F30" s="26"/>
      <c r="G30" s="26"/>
      <c r="H30" s="26"/>
      <c r="I30" s="27"/>
      <c r="J30" s="4">
        <v>96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13.714285714285714</v>
      </c>
    </row>
    <row r="31" spans="2:17" x14ac:dyDescent="0.35">
      <c r="B31" s="6">
        <f>+B30+1</f>
        <v>23</v>
      </c>
      <c r="C31" s="3"/>
      <c r="D31" s="30"/>
      <c r="E31" s="31"/>
      <c r="F31" s="31"/>
      <c r="G31" s="31"/>
      <c r="H31" s="31"/>
      <c r="I31" s="32"/>
      <c r="J31" s="3"/>
      <c r="K31" s="3"/>
      <c r="L31" s="3"/>
      <c r="M31" s="3"/>
      <c r="N31" s="3"/>
      <c r="O31" s="3"/>
      <c r="P31" s="3"/>
      <c r="Q31" s="9"/>
    </row>
    <row r="32" spans="2:17" x14ac:dyDescent="0.35">
      <c r="C32" s="18"/>
      <c r="D32" s="18"/>
      <c r="E32" s="1"/>
      <c r="H32" s="21" t="s">
        <v>19</v>
      </c>
      <c r="I32" s="21"/>
      <c r="J32" s="10">
        <f t="shared" ref="J32:P32" si="2">COUNTIF(J9:J31,"&gt;=70")</f>
        <v>21</v>
      </c>
      <c r="K32" s="10">
        <f t="shared" si="2"/>
        <v>0</v>
      </c>
      <c r="L32" s="10">
        <f t="shared" si="2"/>
        <v>0</v>
      </c>
      <c r="M32" s="10">
        <f t="shared" si="2"/>
        <v>0</v>
      </c>
      <c r="N32" s="10">
        <f t="shared" si="2"/>
        <v>0</v>
      </c>
      <c r="O32" s="10">
        <f t="shared" si="2"/>
        <v>0</v>
      </c>
      <c r="P32" s="10">
        <f t="shared" si="2"/>
        <v>0</v>
      </c>
      <c r="Q32" s="14">
        <f>COUNTIF(Q9:Q30,"&gt;=70")</f>
        <v>0</v>
      </c>
    </row>
    <row r="33" spans="3:17" x14ac:dyDescent="0.35">
      <c r="C33" s="18"/>
      <c r="D33" s="18"/>
      <c r="E33" s="7"/>
      <c r="H33" s="22" t="s">
        <v>20</v>
      </c>
      <c r="I33" s="22"/>
      <c r="J33" s="11">
        <f t="shared" ref="J33:Q33" si="3">COUNTIF(J9:J31,"&lt;70")</f>
        <v>1</v>
      </c>
      <c r="K33" s="11">
        <f t="shared" si="3"/>
        <v>22</v>
      </c>
      <c r="L33" s="11">
        <f t="shared" si="3"/>
        <v>22</v>
      </c>
      <c r="M33" s="11">
        <f t="shared" si="3"/>
        <v>22</v>
      </c>
      <c r="N33" s="11">
        <f t="shared" si="3"/>
        <v>22</v>
      </c>
      <c r="O33" s="11">
        <f t="shared" si="3"/>
        <v>22</v>
      </c>
      <c r="P33" s="11">
        <f t="shared" si="3"/>
        <v>22</v>
      </c>
      <c r="Q33" s="11">
        <f t="shared" si="3"/>
        <v>22</v>
      </c>
    </row>
    <row r="34" spans="3:17" x14ac:dyDescent="0.35">
      <c r="C34" s="18"/>
      <c r="D34" s="18"/>
      <c r="E34" s="18"/>
      <c r="H34" s="22" t="s">
        <v>21</v>
      </c>
      <c r="I34" s="22"/>
      <c r="J34" s="11">
        <f t="shared" ref="J34:Q34" si="4">COUNT(J9:J31)</f>
        <v>22</v>
      </c>
      <c r="K34" s="11">
        <f t="shared" si="4"/>
        <v>22</v>
      </c>
      <c r="L34" s="11">
        <f t="shared" si="4"/>
        <v>22</v>
      </c>
      <c r="M34" s="11">
        <f t="shared" si="4"/>
        <v>22</v>
      </c>
      <c r="N34" s="11">
        <f t="shared" si="4"/>
        <v>22</v>
      </c>
      <c r="O34" s="11">
        <f t="shared" si="4"/>
        <v>22</v>
      </c>
      <c r="P34" s="11">
        <f t="shared" si="4"/>
        <v>22</v>
      </c>
      <c r="Q34" s="11">
        <f t="shared" si="4"/>
        <v>22</v>
      </c>
    </row>
    <row r="35" spans="3:17" x14ac:dyDescent="0.35">
      <c r="C35" s="18"/>
      <c r="D35" s="18"/>
      <c r="E35" s="1"/>
      <c r="H35" s="23" t="s">
        <v>16</v>
      </c>
      <c r="I35" s="23"/>
      <c r="J35" s="12">
        <f>J32/J34</f>
        <v>0.95454545454545459</v>
      </c>
      <c r="K35" s="13">
        <f t="shared" ref="K35:Q35" si="5">K32/K34</f>
        <v>0</v>
      </c>
      <c r="L35" s="13">
        <f t="shared" si="5"/>
        <v>0</v>
      </c>
      <c r="M35" s="13">
        <f t="shared" si="5"/>
        <v>0</v>
      </c>
      <c r="N35" s="13">
        <f t="shared" si="5"/>
        <v>0</v>
      </c>
      <c r="O35" s="13">
        <f t="shared" si="5"/>
        <v>0</v>
      </c>
      <c r="P35" s="13">
        <f t="shared" si="5"/>
        <v>0</v>
      </c>
      <c r="Q35" s="13">
        <f t="shared" si="5"/>
        <v>0</v>
      </c>
    </row>
    <row r="36" spans="3:17" x14ac:dyDescent="0.35">
      <c r="C36" s="18"/>
      <c r="D36" s="18"/>
      <c r="E36" s="1"/>
      <c r="H36" s="23" t="s">
        <v>17</v>
      </c>
      <c r="I36" s="23"/>
      <c r="J36" s="12">
        <f>J33/J34</f>
        <v>4.5454545454545456E-2</v>
      </c>
      <c r="K36" s="12">
        <f t="shared" ref="K36:Q36" si="6">K33/K34</f>
        <v>1</v>
      </c>
      <c r="L36" s="13">
        <f t="shared" si="6"/>
        <v>1</v>
      </c>
      <c r="M36" s="13">
        <f t="shared" si="6"/>
        <v>1</v>
      </c>
      <c r="N36" s="13">
        <f t="shared" si="6"/>
        <v>1</v>
      </c>
      <c r="O36" s="13">
        <f t="shared" si="6"/>
        <v>1</v>
      </c>
      <c r="P36" s="13">
        <f t="shared" si="6"/>
        <v>1</v>
      </c>
      <c r="Q36" s="13">
        <f t="shared" si="6"/>
        <v>1</v>
      </c>
    </row>
    <row r="37" spans="3:17" x14ac:dyDescent="0.35">
      <c r="C37" s="18"/>
      <c r="D37" s="18"/>
      <c r="E37" s="7"/>
    </row>
    <row r="38" spans="3:17" x14ac:dyDescent="0.35">
      <c r="C38" s="1"/>
      <c r="D38" s="1"/>
      <c r="E38" s="7"/>
    </row>
    <row r="39" spans="3:17" x14ac:dyDescent="0.35">
      <c r="J39" s="29"/>
      <c r="K39" s="29"/>
      <c r="L39" s="29"/>
      <c r="M39" s="29"/>
      <c r="N39" s="29"/>
      <c r="O39" s="29"/>
      <c r="P39" s="29"/>
    </row>
    <row r="40" spans="3:17" x14ac:dyDescent="0.35">
      <c r="J40" s="28" t="s">
        <v>18</v>
      </c>
      <c r="K40" s="28"/>
      <c r="L40" s="28"/>
      <c r="M40" s="28"/>
      <c r="N40" s="28"/>
      <c r="O40" s="28"/>
      <c r="P40" s="28"/>
    </row>
  </sheetData>
  <mergeCells count="45">
    <mergeCell ref="C37:D37"/>
    <mergeCell ref="J39:P39"/>
    <mergeCell ref="J40:P40"/>
    <mergeCell ref="C34:E34"/>
    <mergeCell ref="H34:I34"/>
    <mergeCell ref="C35:D35"/>
    <mergeCell ref="H35:I35"/>
    <mergeCell ref="C36:D36"/>
    <mergeCell ref="H36:I36"/>
    <mergeCell ref="D31:I31"/>
    <mergeCell ref="C32:D32"/>
    <mergeCell ref="H32:I32"/>
    <mergeCell ref="C33:D33"/>
    <mergeCell ref="H33:I33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24"/>
  <sheetViews>
    <sheetView tabSelected="1" zoomScale="84" zoomScaleNormal="84" workbookViewId="0">
      <selection activeCell="U10" sqref="U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4" t="s">
        <v>170</v>
      </c>
      <c r="E4" s="24"/>
      <c r="F4" s="24"/>
      <c r="G4" s="24"/>
      <c r="I4" t="s">
        <v>1</v>
      </c>
      <c r="J4" s="34" t="s">
        <v>171</v>
      </c>
      <c r="K4" s="34"/>
      <c r="M4" t="s">
        <v>2</v>
      </c>
      <c r="N4" s="35" t="s">
        <v>173</v>
      </c>
      <c r="O4" s="3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4" t="s">
        <v>166</v>
      </c>
      <c r="E6" s="34"/>
      <c r="F6" s="34"/>
      <c r="G6" s="34"/>
      <c r="I6" s="18" t="s">
        <v>22</v>
      </c>
      <c r="J6" s="18"/>
      <c r="K6" s="19" t="s">
        <v>165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5">
      <c r="B9" s="6">
        <v>1</v>
      </c>
      <c r="C9" s="6" t="s">
        <v>116</v>
      </c>
      <c r="D9" s="25" t="s">
        <v>42</v>
      </c>
      <c r="E9" s="26"/>
      <c r="F9" s="26"/>
      <c r="G9" s="26"/>
      <c r="H9" s="26"/>
      <c r="I9" s="27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9">
        <f>SUM(J9:P9)/7</f>
        <v>42.857142857142854</v>
      </c>
    </row>
    <row r="10" spans="2:18" x14ac:dyDescent="0.35">
      <c r="B10" s="6">
        <f>B9+1</f>
        <v>2</v>
      </c>
      <c r="C10" s="6" t="s">
        <v>123</v>
      </c>
      <c r="D10" s="25" t="s">
        <v>43</v>
      </c>
      <c r="E10" s="26"/>
      <c r="F10" s="26"/>
      <c r="G10" s="26"/>
      <c r="H10" s="26"/>
      <c r="I10" s="27"/>
      <c r="J10" s="4">
        <v>99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4" si="0">SUM(J10:P10)/7</f>
        <v>42.714285714285715</v>
      </c>
    </row>
    <row r="11" spans="2:18" x14ac:dyDescent="0.35">
      <c r="B11" s="6">
        <f t="shared" ref="B11:B15" si="1">B10+1</f>
        <v>3</v>
      </c>
      <c r="C11" s="6" t="s">
        <v>149</v>
      </c>
      <c r="D11" s="25" t="s">
        <v>44</v>
      </c>
      <c r="E11" s="26"/>
      <c r="F11" s="26"/>
      <c r="G11" s="26"/>
      <c r="H11" s="26"/>
      <c r="I11" s="27"/>
      <c r="J11" s="4">
        <v>97</v>
      </c>
      <c r="K11" s="4">
        <v>0</v>
      </c>
      <c r="L11" s="4">
        <v>96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27.571428571428573</v>
      </c>
    </row>
    <row r="12" spans="2:18" x14ac:dyDescent="0.35">
      <c r="B12" s="6">
        <f t="shared" si="1"/>
        <v>4</v>
      </c>
      <c r="C12" s="6" t="s">
        <v>125</v>
      </c>
      <c r="D12" s="25" t="s">
        <v>45</v>
      </c>
      <c r="E12" s="26"/>
      <c r="F12" s="26"/>
      <c r="G12" s="26"/>
      <c r="H12" s="26"/>
      <c r="I12" s="27"/>
      <c r="J12" s="4">
        <v>97</v>
      </c>
      <c r="K12" s="4">
        <v>96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41.857142857142854</v>
      </c>
    </row>
    <row r="13" spans="2:18" x14ac:dyDescent="0.35">
      <c r="B13" s="6">
        <f t="shared" si="1"/>
        <v>5</v>
      </c>
      <c r="C13" s="6" t="s">
        <v>126</v>
      </c>
      <c r="D13" s="25" t="s">
        <v>46</v>
      </c>
      <c r="E13" s="26"/>
      <c r="F13" s="26"/>
      <c r="G13" s="26"/>
      <c r="H13" s="26"/>
      <c r="I13" s="27"/>
      <c r="J13" s="4">
        <v>98</v>
      </c>
      <c r="K13" s="4">
        <v>97</v>
      </c>
      <c r="L13" s="4">
        <v>99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42</v>
      </c>
    </row>
    <row r="14" spans="2:18" x14ac:dyDescent="0.35">
      <c r="B14" s="6">
        <f t="shared" si="1"/>
        <v>6</v>
      </c>
      <c r="C14" s="6" t="s">
        <v>111</v>
      </c>
      <c r="D14" s="25" t="s">
        <v>47</v>
      </c>
      <c r="E14" s="26"/>
      <c r="F14" s="26"/>
      <c r="G14" s="26"/>
      <c r="H14" s="26"/>
      <c r="I14" s="27"/>
      <c r="J14" s="4">
        <v>98</v>
      </c>
      <c r="K14" s="4">
        <v>100</v>
      </c>
      <c r="L14" s="4">
        <v>97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42.142857142857146</v>
      </c>
    </row>
    <row r="15" spans="2:18" x14ac:dyDescent="0.35">
      <c r="B15" s="6">
        <f t="shared" si="1"/>
        <v>7</v>
      </c>
      <c r="C15" s="6"/>
      <c r="D15" s="38"/>
      <c r="E15" s="38"/>
      <c r="F15" s="38"/>
      <c r="G15" s="38"/>
      <c r="H15" s="38"/>
      <c r="I15" s="38"/>
      <c r="J15" s="4"/>
      <c r="K15" s="4"/>
      <c r="L15" s="4"/>
      <c r="M15" s="4"/>
      <c r="N15" s="4"/>
      <c r="O15" s="4"/>
      <c r="P15" s="4"/>
      <c r="Q15" s="9"/>
    </row>
    <row r="16" spans="2:18" x14ac:dyDescent="0.35">
      <c r="C16" s="18"/>
      <c r="D16" s="18"/>
      <c r="E16" s="1"/>
      <c r="H16" s="21" t="s">
        <v>19</v>
      </c>
      <c r="I16" s="21"/>
      <c r="J16" s="10">
        <f t="shared" ref="J16:Q16" si="2">COUNTIF(J9:J15,"&gt;=70")</f>
        <v>6</v>
      </c>
      <c r="K16" s="10">
        <f t="shared" si="2"/>
        <v>5</v>
      </c>
      <c r="L16" s="10">
        <f t="shared" si="2"/>
        <v>6</v>
      </c>
      <c r="M16" s="10">
        <f t="shared" si="2"/>
        <v>0</v>
      </c>
      <c r="N16" s="10">
        <f t="shared" si="2"/>
        <v>0</v>
      </c>
      <c r="O16" s="10">
        <f t="shared" si="2"/>
        <v>0</v>
      </c>
      <c r="P16" s="10">
        <f t="shared" si="2"/>
        <v>0</v>
      </c>
      <c r="Q16" s="14">
        <f t="shared" si="2"/>
        <v>0</v>
      </c>
    </row>
    <row r="17" spans="3:17" x14ac:dyDescent="0.35">
      <c r="C17" s="18"/>
      <c r="D17" s="18"/>
      <c r="E17" s="7"/>
      <c r="H17" s="22" t="s">
        <v>20</v>
      </c>
      <c r="I17" s="22"/>
      <c r="J17" s="11">
        <f t="shared" ref="J17:Q17" si="3">COUNTIF(J9:J15,"&lt;70")</f>
        <v>0</v>
      </c>
      <c r="K17" s="11">
        <f t="shared" si="3"/>
        <v>1</v>
      </c>
      <c r="L17" s="11">
        <f t="shared" si="3"/>
        <v>0</v>
      </c>
      <c r="M17" s="11">
        <f t="shared" si="3"/>
        <v>6</v>
      </c>
      <c r="N17" s="11">
        <f t="shared" si="3"/>
        <v>6</v>
      </c>
      <c r="O17" s="11">
        <f t="shared" si="3"/>
        <v>6</v>
      </c>
      <c r="P17" s="11">
        <f t="shared" si="3"/>
        <v>6</v>
      </c>
      <c r="Q17" s="11">
        <f t="shared" si="3"/>
        <v>6</v>
      </c>
    </row>
    <row r="18" spans="3:17" x14ac:dyDescent="0.35">
      <c r="C18" s="18"/>
      <c r="D18" s="18"/>
      <c r="E18" s="18"/>
      <c r="H18" s="22" t="s">
        <v>21</v>
      </c>
      <c r="I18" s="22"/>
      <c r="J18" s="11">
        <f t="shared" ref="J18:Q18" si="4">COUNT(J9:J15)</f>
        <v>6</v>
      </c>
      <c r="K18" s="11">
        <f t="shared" si="4"/>
        <v>6</v>
      </c>
      <c r="L18" s="11">
        <f t="shared" si="4"/>
        <v>6</v>
      </c>
      <c r="M18" s="11">
        <f t="shared" si="4"/>
        <v>6</v>
      </c>
      <c r="N18" s="11">
        <f t="shared" si="4"/>
        <v>6</v>
      </c>
      <c r="O18" s="11">
        <f t="shared" si="4"/>
        <v>6</v>
      </c>
      <c r="P18" s="11">
        <f t="shared" si="4"/>
        <v>6</v>
      </c>
      <c r="Q18" s="11">
        <f t="shared" si="4"/>
        <v>6</v>
      </c>
    </row>
    <row r="19" spans="3:17" x14ac:dyDescent="0.35">
      <c r="C19" s="18"/>
      <c r="D19" s="18"/>
      <c r="E19" s="1"/>
      <c r="H19" s="23" t="s">
        <v>16</v>
      </c>
      <c r="I19" s="23"/>
      <c r="J19" s="12">
        <f>J16/J18</f>
        <v>1</v>
      </c>
      <c r="K19" s="13">
        <f t="shared" ref="K19:Q19" si="5">K16/K18</f>
        <v>0.83333333333333337</v>
      </c>
      <c r="L19" s="13">
        <f t="shared" si="5"/>
        <v>1</v>
      </c>
      <c r="M19" s="13">
        <f t="shared" si="5"/>
        <v>0</v>
      </c>
      <c r="N19" s="13">
        <f t="shared" si="5"/>
        <v>0</v>
      </c>
      <c r="O19" s="13">
        <f t="shared" si="5"/>
        <v>0</v>
      </c>
      <c r="P19" s="13">
        <f t="shared" si="5"/>
        <v>0</v>
      </c>
      <c r="Q19" s="13">
        <f t="shared" si="5"/>
        <v>0</v>
      </c>
    </row>
    <row r="20" spans="3:17" x14ac:dyDescent="0.35">
      <c r="C20" s="18"/>
      <c r="D20" s="18"/>
      <c r="E20" s="1"/>
      <c r="H20" s="23" t="s">
        <v>17</v>
      </c>
      <c r="I20" s="23"/>
      <c r="J20" s="12">
        <f>J17/J18</f>
        <v>0</v>
      </c>
      <c r="K20" s="12">
        <f t="shared" ref="K20:Q20" si="6">K17/K18</f>
        <v>0.16666666666666666</v>
      </c>
      <c r="L20" s="13">
        <f t="shared" si="6"/>
        <v>0</v>
      </c>
      <c r="M20" s="13">
        <f t="shared" si="6"/>
        <v>1</v>
      </c>
      <c r="N20" s="13">
        <f t="shared" si="6"/>
        <v>1</v>
      </c>
      <c r="O20" s="13">
        <f t="shared" si="6"/>
        <v>1</v>
      </c>
      <c r="P20" s="13">
        <f t="shared" si="6"/>
        <v>1</v>
      </c>
      <c r="Q20" s="13">
        <f t="shared" si="6"/>
        <v>1</v>
      </c>
    </row>
    <row r="21" spans="3:17" x14ac:dyDescent="0.35">
      <c r="C21" s="18"/>
      <c r="D21" s="18"/>
      <c r="E21" s="7"/>
    </row>
    <row r="22" spans="3:17" x14ac:dyDescent="0.35">
      <c r="C22" s="1"/>
      <c r="D22" s="1"/>
      <c r="E22" s="7"/>
    </row>
    <row r="23" spans="3:17" x14ac:dyDescent="0.35">
      <c r="J23" s="29"/>
      <c r="K23" s="29"/>
      <c r="L23" s="29"/>
      <c r="M23" s="29"/>
      <c r="N23" s="29"/>
      <c r="O23" s="29"/>
      <c r="P23" s="29"/>
    </row>
    <row r="24" spans="3:17" x14ac:dyDescent="0.35">
      <c r="J24" s="28" t="s">
        <v>18</v>
      </c>
      <c r="K24" s="28"/>
      <c r="L24" s="28"/>
      <c r="M24" s="28"/>
      <c r="N24" s="28"/>
      <c r="O24" s="28"/>
      <c r="P24" s="28"/>
    </row>
  </sheetData>
  <mergeCells count="29">
    <mergeCell ref="C20:D20"/>
    <mergeCell ref="H20:I20"/>
    <mergeCell ref="C21:D21"/>
    <mergeCell ref="J23:P23"/>
    <mergeCell ref="J24:P24"/>
    <mergeCell ref="C17:D17"/>
    <mergeCell ref="H17:I17"/>
    <mergeCell ref="C18:E18"/>
    <mergeCell ref="H18:I18"/>
    <mergeCell ref="C19:D19"/>
    <mergeCell ref="H19:I19"/>
    <mergeCell ref="C16:D16"/>
    <mergeCell ref="H16:I16"/>
    <mergeCell ref="D14:I14"/>
    <mergeCell ref="D15:I15"/>
    <mergeCell ref="D13:I13"/>
    <mergeCell ref="K6:P6"/>
    <mergeCell ref="D8:I8"/>
    <mergeCell ref="D9:I9"/>
    <mergeCell ref="B2:P2"/>
    <mergeCell ref="C3:P3"/>
    <mergeCell ref="D4:G4"/>
    <mergeCell ref="J4:K4"/>
    <mergeCell ref="N4:O4"/>
    <mergeCell ref="D10:I10"/>
    <mergeCell ref="D11:I11"/>
    <mergeCell ref="D12:I12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MétodosNuméricos</vt:lpstr>
      <vt:lpstr>SistemasProgramables</vt:lpstr>
      <vt:lpstr>ProgLogicaFuncional</vt:lpstr>
      <vt:lpstr>TallerInv1</vt:lpstr>
      <vt:lpstr>DesarrolloProfesional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2023-06-21T15:39:28Z</dcterms:modified>
</cp:coreProperties>
</file>