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ELVIRA GB\Documents\1 FEBRERO-JULIO 2023\ESCOLARIZADO\REPORTE 1 MCPA\REPORTE 1 24 MARZO\"/>
    </mc:Choice>
  </mc:AlternateContent>
  <xr:revisionPtr revIDLastSave="0" documentId="13_ncr:1_{4CC43075-B323-4688-943C-652006D95F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4" l="1"/>
  <c r="A16" i="24"/>
  <c r="A17" i="24"/>
  <c r="A18" i="24"/>
  <c r="A19" i="24"/>
  <c r="A14" i="24"/>
  <c r="A15" i="23"/>
  <c r="A16" i="23"/>
  <c r="A17" i="23"/>
  <c r="A18" i="23"/>
  <c r="A19" i="23"/>
  <c r="A14" i="23"/>
  <c r="A16" i="22"/>
  <c r="I21" i="23"/>
  <c r="L21" i="23"/>
  <c r="I20" i="23"/>
  <c r="L20" i="23"/>
  <c r="N28" i="22"/>
  <c r="M28" i="22"/>
  <c r="C19" i="25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H20" i="25" l="1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8" i="10" l="1"/>
  <c r="L19" i="10"/>
  <c r="I19" i="10"/>
  <c r="L18" i="10"/>
  <c r="I18" i="10"/>
  <c r="L17" i="10"/>
  <c r="I17" i="10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E19" i="24"/>
  <c r="I19" i="24" s="1"/>
  <c r="J19" i="24" s="1"/>
  <c r="D19" i="24"/>
  <c r="C19" i="24"/>
  <c r="E18" i="24"/>
  <c r="I18" i="24" s="1"/>
  <c r="J18" i="24" s="1"/>
  <c r="D18" i="24"/>
  <c r="C18" i="24"/>
  <c r="E17" i="24"/>
  <c r="I17" i="24" s="1"/>
  <c r="J17" i="24" s="1"/>
  <c r="D17" i="24"/>
  <c r="C17" i="24"/>
  <c r="E16" i="24"/>
  <c r="I16" i="24" s="1"/>
  <c r="J16" i="24" s="1"/>
  <c r="D16" i="24"/>
  <c r="C16" i="24"/>
  <c r="E15" i="24"/>
  <c r="I15" i="24" s="1"/>
  <c r="J15" i="24" s="1"/>
  <c r="D15" i="24"/>
  <c r="C15" i="24"/>
  <c r="E14" i="24"/>
  <c r="I14" i="24" s="1"/>
  <c r="J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I19" i="23"/>
  <c r="D19" i="23"/>
  <c r="C19" i="23"/>
  <c r="I18" i="23"/>
  <c r="D18" i="23"/>
  <c r="I17" i="23"/>
  <c r="D17" i="23"/>
  <c r="I16" i="23"/>
  <c r="D16" i="23"/>
  <c r="E15" i="23"/>
  <c r="I15" i="23" s="1"/>
  <c r="D15" i="23"/>
  <c r="C15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I15" i="22" s="1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I19" i="22"/>
  <c r="L15" i="22"/>
  <c r="I17" i="22"/>
  <c r="I14" i="22"/>
  <c r="I16" i="22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I18" i="22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<sst xmlns="http://schemas.openxmlformats.org/spreadsheetml/2006/main" count="223" uniqueCount="57">
  <si>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</si>
  <si>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</si>
  <si>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</si>
  <si>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</si>
  <si>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</si>
  <si>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</si>
  <si>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</si>
  <si>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</si>
  <si>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</si>
  <si>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</si>
  <si>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</si>
  <si>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</si>
  <si>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</si>
  <si>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</si>
  <si>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</si>
  <si>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</si>
  <si>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</si>
  <si>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</si>
  <si>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</si>
  <si>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</si>
  <si>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</si>
  <si>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</si>
  <si>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</si>
  <si>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</si>
  <si>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</si>
  <si>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</si>
  <si>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</si>
  <si>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</si>
  <si>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</si>
  <si>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</si>
  <si>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</si>
  <si>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</si>
  <si>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</si>
  <si>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MII. ELVIRA GOMEZ BARRIENTOS</t>
  </si>
  <si>
    <t>IIND</t>
  </si>
  <si>
    <t>701A</t>
  </si>
  <si>
    <t>T</t>
  </si>
  <si>
    <t>FUNDAMENTOS DE INVESTIGACION</t>
  </si>
  <si>
    <t>ADMINISTRACION DE OPERACIONES I</t>
  </si>
  <si>
    <t>501A</t>
  </si>
  <si>
    <t>501B</t>
  </si>
  <si>
    <t>GESTION DE LOS SISTEMAS DE CALIDAD</t>
  </si>
  <si>
    <t>701B</t>
  </si>
  <si>
    <t>INGENIERIA INDUSTRIAL</t>
  </si>
  <si>
    <t>SE</t>
  </si>
  <si>
    <t>II</t>
  </si>
  <si>
    <t>III</t>
  </si>
  <si>
    <t>HIGIENE Y SEGURIDAD INDUSTRIA</t>
  </si>
  <si>
    <t>401B</t>
  </si>
  <si>
    <t>INVESTIGACION DE OPERACIONES I</t>
  </si>
  <si>
    <t>601A</t>
  </si>
  <si>
    <t>601B</t>
  </si>
  <si>
    <t>INGENIERIA ECONOMICA</t>
  </si>
  <si>
    <t>ANALISIS Y MEJORA DEL PROCESO</t>
  </si>
  <si>
    <t>801A</t>
  </si>
  <si>
    <t>FEB-JUL 2023</t>
  </si>
  <si>
    <t xml:space="preserve">MII. MARIA DE LA C. PORRAS 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</si>
</sst>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91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" x14ac:dyDescent="0.3">
      <c r="A6" s="45" t="s">
        <v>2</v>
      </c>
      <c r="B6" s="45"/>
      <c r="C6" s="45"/>
      <c r="D6" s="45"/>
      <c r="E6" s="46" t="s">
        <v>43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6" t="s">
        <v>4</v>
      </c>
      <c r="C8" s="36"/>
      <c r="D8" s="14" t="s">
        <v>5</v>
      </c>
      <c r="E8" s="5">
        <v>6</v>
      </c>
      <c r="G8" s="4" t="s">
        <v>6</v>
      </c>
      <c r="H8" s="5">
        <v>5</v>
      </c>
      <c r="I8" s="42" t="s">
        <v>7</v>
      </c>
      <c r="J8" s="42"/>
      <c r="K8" s="42"/>
      <c r="L8" s="36" t="s">
        <v>55</v>
      </c>
      <c r="M8" s="36"/>
      <c r="N8" s="36"/>
    </row>
    <row r="10" spans="1:14" ht="13" x14ac:dyDescent="0.3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3" x14ac:dyDescent="0.2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5">
      <c r="A14" s="8" t="s">
        <v>47</v>
      </c>
      <c r="B14" s="9" t="s">
        <v>21</v>
      </c>
      <c r="C14" s="9" t="s">
        <v>48</v>
      </c>
      <c r="D14" s="9" t="s">
        <v>34</v>
      </c>
      <c r="E14" s="9">
        <v>15</v>
      </c>
      <c r="F14" s="9">
        <v>9</v>
      </c>
      <c r="G14" s="9"/>
      <c r="H14" s="10"/>
      <c r="I14" s="9">
        <f t="shared" ref="I14:I19" si="0">(E14-SUM(F14:G14))-K14</f>
        <v>6</v>
      </c>
      <c r="J14" s="10"/>
      <c r="K14" s="9">
        <v>0</v>
      </c>
      <c r="L14" s="10">
        <f t="shared" ref="L14:L19" si="1">K14/E14</f>
        <v>0</v>
      </c>
      <c r="M14" s="9">
        <v>49.07</v>
      </c>
      <c r="N14" s="15">
        <v>0.56000000000000005</v>
      </c>
    </row>
    <row r="15" spans="1:14" s="11" customFormat="1" x14ac:dyDescent="0.25">
      <c r="A15" s="11" t="s">
        <v>49</v>
      </c>
      <c r="B15" s="23" t="s">
        <v>21</v>
      </c>
      <c r="C15" s="11" t="s">
        <v>48</v>
      </c>
      <c r="D15" s="23" t="s">
        <v>34</v>
      </c>
      <c r="E15" s="9">
        <v>14</v>
      </c>
      <c r="F15" s="9">
        <v>14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1"/>
        <v>0</v>
      </c>
      <c r="M15" s="9">
        <v>81.25</v>
      </c>
      <c r="N15" s="15">
        <v>1</v>
      </c>
    </row>
    <row r="16" spans="1:14" s="11" customFormat="1" x14ac:dyDescent="0.25">
      <c r="A16" s="8" t="s">
        <v>38</v>
      </c>
      <c r="B16" s="9" t="s">
        <v>21</v>
      </c>
      <c r="C16" s="9" t="s">
        <v>39</v>
      </c>
      <c r="D16" s="9" t="s">
        <v>34</v>
      </c>
      <c r="E16" s="9"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52.14</v>
      </c>
      <c r="N16" s="15">
        <v>0.6</v>
      </c>
    </row>
    <row r="17" spans="1:14" s="11" customFormat="1" x14ac:dyDescent="0.25">
      <c r="A17" s="8" t="s">
        <v>52</v>
      </c>
      <c r="B17" s="9" t="s">
        <v>32</v>
      </c>
      <c r="C17" s="9" t="s">
        <v>50</v>
      </c>
      <c r="D17" s="9" t="s">
        <v>34</v>
      </c>
      <c r="E17" s="9">
        <v>20</v>
      </c>
      <c r="F17" s="9"/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52</v>
      </c>
      <c r="B18" s="9" t="s">
        <v>32</v>
      </c>
      <c r="C18" s="9" t="s">
        <v>51</v>
      </c>
      <c r="D18" s="9" t="s">
        <v>34</v>
      </c>
      <c r="E18" s="9">
        <v>9</v>
      </c>
      <c r="F18" s="9"/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 t="s">
        <v>53</v>
      </c>
      <c r="B19" s="9" t="s">
        <v>21</v>
      </c>
      <c r="C19" s="9" t="s">
        <v>54</v>
      </c>
      <c r="D19" s="9" t="s">
        <v>34</v>
      </c>
      <c r="E19" s="9">
        <v>22</v>
      </c>
      <c r="F19" s="9">
        <v>18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71.05</v>
      </c>
      <c r="N19" s="15">
        <v>0.83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50</v>
      </c>
      <c r="G28" s="17"/>
      <c r="H28" s="18"/>
      <c r="I28" s="17">
        <f t="shared" ref="I28" si="2">(E28-SUM(F28:G28))-K28</f>
        <v>44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63.377499999999998</v>
      </c>
      <c r="N28" s="19">
        <f>AVERAGE(N14:N27)</f>
        <v>0.74750000000000005</v>
      </c>
    </row>
    <row r="30" spans="1:14" ht="120" customHeight="1" x14ac:dyDescent="0.2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5">
      <c r="B34" s="35"/>
      <c r="C34" s="35"/>
      <c r="D34" s="35"/>
      <c r="G34" s="36"/>
      <c r="H34" s="36"/>
      <c r="I34" s="36"/>
      <c r="J34" s="36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MII. ELVIRA GOMEZ BARRIENTOS</v>
      </c>
      <c r="C37" s="30"/>
      <c r="D37" s="30"/>
      <c r="E37" s="13"/>
      <c r="F37" s="13"/>
      <c r="G37" s="48" t="s">
        <v>56</v>
      </c>
      <c r="H37" s="48"/>
      <c r="I37" s="48"/>
      <c r="J37" s="4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2" t="s">
        <v>7</v>
      </c>
      <c r="J8" s="42"/>
      <c r="K8" s="42"/>
      <c r="L8" s="36" t="str">
        <f>'1'!L8</f>
        <v>FEB-JUL 2023</v>
      </c>
      <c r="M8" s="36"/>
      <c r="N8" s="36"/>
    </row>
    <row r="10" spans="1:14" ht="13" x14ac:dyDescent="0.3">
      <c r="A10" s="4" t="s">
        <v>8</v>
      </c>
      <c r="B10" s="36" t="str">
        <f>'1'!B10</f>
        <v>MII. ELVIRA GOMEZ BARRIENTOS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3" x14ac:dyDescent="0.2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5">
      <c r="A14" s="9" t="str">
        <f>'1'!A14</f>
        <v>HIGIENE Y SEGURIDAD INDUSTRIA</v>
      </c>
      <c r="B14" s="24" t="s">
        <v>21</v>
      </c>
      <c r="C14" s="24" t="str">
        <f>'1'!C14</f>
        <v>401B</v>
      </c>
      <c r="D14" s="24" t="str">
        <f>'1'!D14</f>
        <v>IIND</v>
      </c>
      <c r="E14" s="24">
        <f>'1'!E14</f>
        <v>15</v>
      </c>
      <c r="F14" s="24">
        <v>15</v>
      </c>
      <c r="G14" s="24"/>
      <c r="H14" s="25"/>
      <c r="I14" s="24">
        <f t="shared" ref="I14:I28" si="0">(E14-SUM(F14:G14))-K14</f>
        <v>0</v>
      </c>
      <c r="J14" s="25"/>
      <c r="K14" s="24">
        <v>0</v>
      </c>
      <c r="L14" s="25">
        <f t="shared" ref="L14:L28" si="1">K14/E14</f>
        <v>0</v>
      </c>
      <c r="M14" s="24">
        <v>35.72</v>
      </c>
      <c r="N14" s="26">
        <v>0.47</v>
      </c>
    </row>
    <row r="15" spans="1:14" s="11" customFormat="1" x14ac:dyDescent="0.25">
      <c r="A15" s="9" t="str">
        <f>'1'!A16</f>
        <v>ADMINISTRACION DE OPERACIONES I</v>
      </c>
      <c r="B15" s="24" t="s">
        <v>44</v>
      </c>
      <c r="C15" s="24" t="str">
        <f>'1'!C16</f>
        <v>501A</v>
      </c>
      <c r="D15" s="24" t="str">
        <f>'1'!D16</f>
        <v>IIND</v>
      </c>
      <c r="E15" s="24">
        <f>'1'!E15</f>
        <v>14</v>
      </c>
      <c r="F15" s="24"/>
      <c r="G15" s="24"/>
      <c r="H15" s="25"/>
      <c r="I15" s="24">
        <f t="shared" si="0"/>
        <v>14</v>
      </c>
      <c r="J15" s="25"/>
      <c r="K15" s="24">
        <v>0</v>
      </c>
      <c r="L15" s="25">
        <f t="shared" si="1"/>
        <v>0</v>
      </c>
      <c r="M15" s="24"/>
      <c r="N15" s="26"/>
    </row>
    <row r="16" spans="1:14" s="11" customFormat="1" x14ac:dyDescent="0.25">
      <c r="A16" s="9" t="str">
        <f>'1'!A16</f>
        <v>ADMINISTRACION DE OPERACIONES I</v>
      </c>
      <c r="B16" s="24" t="s">
        <v>44</v>
      </c>
      <c r="C16" s="24" t="e">
        <f>'1'!#REF!</f>
        <v>#REF!</v>
      </c>
      <c r="D16" s="24" t="e">
        <f>'1'!#REF!</f>
        <v>#REF!</v>
      </c>
      <c r="E16" s="24">
        <f>'1'!E16</f>
        <v>14</v>
      </c>
      <c r="F16" s="24"/>
      <c r="G16" s="24"/>
      <c r="H16" s="25"/>
      <c r="I16" s="24">
        <f t="shared" si="0"/>
        <v>14</v>
      </c>
      <c r="J16" s="25"/>
      <c r="K16" s="24">
        <v>0</v>
      </c>
      <c r="L16" s="25">
        <f t="shared" si="1"/>
        <v>0</v>
      </c>
      <c r="M16" s="24"/>
      <c r="N16" s="26"/>
    </row>
    <row r="17" spans="1:14" s="11" customFormat="1" x14ac:dyDescent="0.25">
      <c r="A17" s="9" t="str">
        <f>'1'!A17</f>
        <v>INGENIERIA ECONOMICA</v>
      </c>
      <c r="B17" s="24" t="s">
        <v>21</v>
      </c>
      <c r="C17" s="24" t="str">
        <f>'1'!C17</f>
        <v>601A</v>
      </c>
      <c r="D17" s="24" t="str">
        <f>'1'!D17</f>
        <v>IIND</v>
      </c>
      <c r="E17" s="24">
        <f>'1'!E17</f>
        <v>20</v>
      </c>
      <c r="F17" s="24">
        <v>12</v>
      </c>
      <c r="G17" s="24"/>
      <c r="H17" s="25"/>
      <c r="I17" s="24">
        <f t="shared" si="0"/>
        <v>8</v>
      </c>
      <c r="J17" s="25"/>
      <c r="K17" s="24">
        <v>0</v>
      </c>
      <c r="L17" s="25">
        <f t="shared" si="1"/>
        <v>0</v>
      </c>
      <c r="M17" s="24">
        <v>64.400000000000006</v>
      </c>
      <c r="N17" s="26">
        <v>0.8</v>
      </c>
    </row>
    <row r="18" spans="1:14" s="11" customFormat="1" x14ac:dyDescent="0.25">
      <c r="A18" s="9" t="str">
        <f>'1'!A18</f>
        <v>INGENIERIA ECONOMICA</v>
      </c>
      <c r="B18" s="24" t="s">
        <v>45</v>
      </c>
      <c r="C18" s="24" t="str">
        <f>'1'!C18</f>
        <v>601B</v>
      </c>
      <c r="D18" s="24" t="str">
        <f>'1'!D18</f>
        <v>IIND</v>
      </c>
      <c r="E18" s="24">
        <f>'1'!E18</f>
        <v>9</v>
      </c>
      <c r="F18" s="24">
        <v>10</v>
      </c>
      <c r="G18" s="24"/>
      <c r="H18" s="25"/>
      <c r="I18" s="24">
        <f t="shared" si="0"/>
        <v>-1</v>
      </c>
      <c r="J18" s="25"/>
      <c r="K18" s="24">
        <v>0</v>
      </c>
      <c r="L18" s="25">
        <f t="shared" si="1"/>
        <v>0</v>
      </c>
      <c r="M18" s="24">
        <v>45.11</v>
      </c>
      <c r="N18" s="26">
        <v>0.53469999999999995</v>
      </c>
    </row>
    <row r="19" spans="1:14" s="11" customFormat="1" x14ac:dyDescent="0.25">
      <c r="A19" s="9" t="str">
        <f>'1'!A19</f>
        <v>ANALISIS Y MEJORA DEL PROCESO</v>
      </c>
      <c r="B19" s="24" t="s">
        <v>45</v>
      </c>
      <c r="C19" s="24" t="str">
        <f>'1'!C19</f>
        <v>801A</v>
      </c>
      <c r="D19" s="24" t="str">
        <f>'1'!D19</f>
        <v>IIND</v>
      </c>
      <c r="E19" s="24">
        <f>'1'!E19</f>
        <v>22</v>
      </c>
      <c r="F19" s="24">
        <v>31</v>
      </c>
      <c r="G19" s="24"/>
      <c r="H19" s="25"/>
      <c r="I19" s="24">
        <f t="shared" si="0"/>
        <v>-9</v>
      </c>
      <c r="J19" s="25"/>
      <c r="K19" s="24">
        <v>0</v>
      </c>
      <c r="L19" s="25">
        <f t="shared" si="1"/>
        <v>0</v>
      </c>
      <c r="M19" s="24">
        <v>73.510000000000005</v>
      </c>
      <c r="N19" s="26">
        <v>0.83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68</v>
      </c>
      <c r="G28" s="17"/>
      <c r="H28" s="18"/>
      <c r="I28" s="17">
        <f t="shared" si="0"/>
        <v>26</v>
      </c>
      <c r="J28" s="18"/>
      <c r="K28" s="17">
        <f>SUM(K14:K27)</f>
        <v>0</v>
      </c>
      <c r="L28" s="18">
        <f t="shared" si="1"/>
        <v>0</v>
      </c>
      <c r="M28" s="17">
        <f>AVERAGE(M14:M27)</f>
        <v>54.685000000000002</v>
      </c>
      <c r="N28" s="19">
        <f>AVERAGE(N14:N27)</f>
        <v>0.65867500000000001</v>
      </c>
    </row>
    <row r="30" spans="1:14" ht="120" customHeight="1" x14ac:dyDescent="0.2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5">
      <c r="B34" s="35"/>
      <c r="C34" s="35"/>
      <c r="D34" s="35"/>
      <c r="G34" s="36"/>
      <c r="H34" s="36"/>
      <c r="I34" s="36"/>
      <c r="J34" s="36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MII. ELVIRA GOMEZ BARRIENTOS</v>
      </c>
      <c r="C37" s="30"/>
      <c r="D37" s="30"/>
      <c r="E37" s="13"/>
      <c r="F37" s="13"/>
      <c r="G37" s="48" t="s">
        <v>56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2" t="s">
        <v>7</v>
      </c>
      <c r="J8" s="42"/>
      <c r="K8" s="42"/>
      <c r="L8" s="36" t="str">
        <f>'1'!L8</f>
        <v>FEB-JUL 2023</v>
      </c>
      <c r="M8" s="36"/>
      <c r="N8" s="36"/>
    </row>
    <row r="10" spans="1:14" ht="13" x14ac:dyDescent="0.3">
      <c r="A10" s="4" t="s">
        <v>8</v>
      </c>
      <c r="B10" s="36" t="str">
        <f>'1'!B10</f>
        <v>MII. ELVIRA GOMEZ BARRIENTOS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3" x14ac:dyDescent="0.2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5">
      <c r="A14" s="9" t="str">
        <f>'1'!A14</f>
        <v>HIGIENE Y SEGURIDAD INDUSTRIA</v>
      </c>
      <c r="B14" s="24" t="s">
        <v>45</v>
      </c>
      <c r="C14" s="24" t="str">
        <f>'1'!C14</f>
        <v>401B</v>
      </c>
      <c r="D14" s="24" t="str">
        <f>'1'!D14</f>
        <v>IIND</v>
      </c>
      <c r="E14" s="24">
        <f>'1'!E14</f>
        <v>15</v>
      </c>
      <c r="F14" s="24"/>
      <c r="G14" s="24"/>
      <c r="H14" s="25"/>
      <c r="I14" s="24">
        <f t="shared" ref="I14:I28" si="0">(E14-SUM(F14:G14))-K14</f>
        <v>15</v>
      </c>
      <c r="J14" s="25"/>
      <c r="K14" s="24">
        <v>0</v>
      </c>
      <c r="L14" s="25">
        <f t="shared" ref="L14:L28" si="1">K14/E14</f>
        <v>0</v>
      </c>
      <c r="M14" s="24">
        <v>59</v>
      </c>
      <c r="N14" s="26">
        <v>0.75</v>
      </c>
    </row>
    <row r="15" spans="1:14" s="11" customFormat="1" x14ac:dyDescent="0.25">
      <c r="A15" s="9" t="str">
        <f>'1'!A15</f>
        <v>INVESTIGACION DE OPERACIONES I</v>
      </c>
      <c r="B15" s="24" t="s">
        <v>45</v>
      </c>
      <c r="C15" s="24" t="str">
        <f>'1'!C16</f>
        <v>501A</v>
      </c>
      <c r="D15" s="24" t="str">
        <f>'1'!D16</f>
        <v>IIND</v>
      </c>
      <c r="E15" s="24">
        <f>'1'!E15</f>
        <v>14</v>
      </c>
      <c r="F15" s="24"/>
      <c r="G15" s="24"/>
      <c r="H15" s="25"/>
      <c r="I15" s="24">
        <f t="shared" si="0"/>
        <v>14</v>
      </c>
      <c r="J15" s="25"/>
      <c r="K15" s="24">
        <v>0</v>
      </c>
      <c r="L15" s="25">
        <f t="shared" si="1"/>
        <v>0</v>
      </c>
      <c r="M15" s="24">
        <v>61</v>
      </c>
      <c r="N15" s="26">
        <v>0.7</v>
      </c>
    </row>
    <row r="16" spans="1:14" s="11" customFormat="1" x14ac:dyDescent="0.25">
      <c r="A16" s="9" t="str">
        <f>'1'!A16</f>
        <v>ADMINISTRACION DE OPERACIONES I</v>
      </c>
      <c r="B16" s="24" t="s">
        <v>46</v>
      </c>
      <c r="C16" s="24" t="s">
        <v>39</v>
      </c>
      <c r="D16" s="24" t="e">
        <f>'1'!#REF!</f>
        <v>#REF!</v>
      </c>
      <c r="E16" s="24">
        <v>23</v>
      </c>
      <c r="F16" s="24"/>
      <c r="G16" s="24"/>
      <c r="H16" s="25"/>
      <c r="I16" s="24">
        <f t="shared" si="0"/>
        <v>23</v>
      </c>
      <c r="J16" s="25"/>
      <c r="K16" s="24">
        <v>0</v>
      </c>
      <c r="L16" s="25">
        <f t="shared" si="1"/>
        <v>0</v>
      </c>
      <c r="M16" s="24">
        <v>45</v>
      </c>
      <c r="N16" s="26">
        <v>0.52</v>
      </c>
    </row>
    <row r="17" spans="1:14" s="11" customFormat="1" x14ac:dyDescent="0.25">
      <c r="A17" s="9" t="str">
        <f>'1'!A17</f>
        <v>INGENIERIA ECONOMICA</v>
      </c>
      <c r="B17" s="24" t="s">
        <v>45</v>
      </c>
      <c r="C17" s="24" t="s">
        <v>40</v>
      </c>
      <c r="D17" s="24" t="str">
        <f>'1'!D17</f>
        <v>IIND</v>
      </c>
      <c r="E17" s="24">
        <v>13</v>
      </c>
      <c r="F17" s="24"/>
      <c r="G17" s="24"/>
      <c r="H17" s="25"/>
      <c r="I17" s="24">
        <f t="shared" si="0"/>
        <v>13</v>
      </c>
      <c r="J17" s="25"/>
      <c r="K17" s="24">
        <v>0</v>
      </c>
      <c r="L17" s="25">
        <f t="shared" si="1"/>
        <v>0</v>
      </c>
      <c r="M17" s="24">
        <v>46.3</v>
      </c>
      <c r="N17" s="26">
        <v>0.54</v>
      </c>
    </row>
    <row r="18" spans="1:14" s="11" customFormat="1" x14ac:dyDescent="0.25">
      <c r="A18" s="9" t="str">
        <f>'1'!A18</f>
        <v>INGENIERIA ECONOMICA</v>
      </c>
      <c r="B18" s="24" t="s">
        <v>46</v>
      </c>
      <c r="C18" s="24" t="s">
        <v>40</v>
      </c>
      <c r="D18" s="24" t="str">
        <f>'1'!D18</f>
        <v>IIND</v>
      </c>
      <c r="E18" s="24">
        <v>13</v>
      </c>
      <c r="F18" s="24"/>
      <c r="G18" s="24"/>
      <c r="H18" s="25"/>
      <c r="I18" s="24">
        <f t="shared" si="0"/>
        <v>13</v>
      </c>
      <c r="J18" s="25"/>
      <c r="K18" s="24">
        <v>0</v>
      </c>
      <c r="L18" s="25">
        <f t="shared" si="1"/>
        <v>0</v>
      </c>
      <c r="M18" s="24">
        <v>45.7</v>
      </c>
      <c r="N18" s="26">
        <v>0.54</v>
      </c>
    </row>
    <row r="19" spans="1:14" s="11" customFormat="1" x14ac:dyDescent="0.25">
      <c r="A19" s="9" t="str">
        <f>'1'!A19</f>
        <v>ANALISIS Y MEJORA DEL PROCESO</v>
      </c>
      <c r="B19" s="24" t="s">
        <v>45</v>
      </c>
      <c r="C19" s="24" t="str">
        <f>'1'!C19</f>
        <v>801A</v>
      </c>
      <c r="D19" s="24" t="str">
        <f>'1'!D19</f>
        <v>IIND</v>
      </c>
      <c r="E19" s="24">
        <v>15</v>
      </c>
      <c r="F19" s="24"/>
      <c r="G19" s="24"/>
      <c r="H19" s="25"/>
      <c r="I19" s="24">
        <f t="shared" si="0"/>
        <v>15</v>
      </c>
      <c r="J19" s="25"/>
      <c r="K19" s="24">
        <v>0</v>
      </c>
      <c r="L19" s="25">
        <f t="shared" si="1"/>
        <v>0</v>
      </c>
      <c r="M19" s="27"/>
      <c r="N19" s="26"/>
    </row>
    <row r="20" spans="1:14" s="11" customFormat="1" x14ac:dyDescent="0.25">
      <c r="A20" s="9"/>
      <c r="B20" s="24" t="s">
        <v>46</v>
      </c>
      <c r="C20" s="24" t="s">
        <v>35</v>
      </c>
      <c r="D20" s="24" t="s">
        <v>34</v>
      </c>
      <c r="E20" s="24">
        <v>19</v>
      </c>
      <c r="F20" s="24"/>
      <c r="G20" s="24"/>
      <c r="H20" s="25"/>
      <c r="I20" s="24">
        <f t="shared" si="0"/>
        <v>19</v>
      </c>
      <c r="J20" s="25"/>
      <c r="K20" s="24">
        <v>0</v>
      </c>
      <c r="L20" s="25">
        <f t="shared" si="1"/>
        <v>0</v>
      </c>
      <c r="M20" s="24">
        <v>58.8</v>
      </c>
      <c r="N20" s="26">
        <v>0.71</v>
      </c>
    </row>
    <row r="21" spans="1:14" s="11" customFormat="1" x14ac:dyDescent="0.25">
      <c r="A21" s="9"/>
      <c r="B21" s="24" t="s">
        <v>46</v>
      </c>
      <c r="C21" s="24" t="s">
        <v>42</v>
      </c>
      <c r="D21" s="24" t="s">
        <v>34</v>
      </c>
      <c r="E21" s="24">
        <v>35</v>
      </c>
      <c r="F21" s="24"/>
      <c r="G21" s="24"/>
      <c r="H21" s="25"/>
      <c r="I21" s="24">
        <f t="shared" si="0"/>
        <v>35</v>
      </c>
      <c r="J21" s="25"/>
      <c r="K21" s="24">
        <v>0</v>
      </c>
      <c r="L21" s="25">
        <f t="shared" si="1"/>
        <v>0</v>
      </c>
      <c r="M21" s="24">
        <v>34.6</v>
      </c>
      <c r="N21" s="26">
        <v>0.53</v>
      </c>
    </row>
    <row r="22" spans="1:14" s="11" customFormat="1" x14ac:dyDescent="0.25">
      <c r="A22" s="9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147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50.057142857142864</v>
      </c>
      <c r="N28" s="19">
        <f>AVERAGE(N14:N27)</f>
        <v>0.61285714285714288</v>
      </c>
    </row>
    <row r="30" spans="1:14" ht="120" customHeight="1" x14ac:dyDescent="0.2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5">
      <c r="B34" s="35"/>
      <c r="C34" s="35"/>
      <c r="D34" s="35"/>
      <c r="G34" s="36"/>
      <c r="H34" s="36"/>
      <c r="I34" s="36"/>
      <c r="J34" s="36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MII. ELVIRA GOMEZ BARRIENTOS</v>
      </c>
      <c r="C37" s="30"/>
      <c r="D37" s="30"/>
      <c r="E37" s="13"/>
      <c r="F37" s="13"/>
      <c r="G37" s="48" t="s">
        <v>56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" x14ac:dyDescent="0.3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2" t="s">
        <v>7</v>
      </c>
      <c r="J8" s="42"/>
      <c r="K8" s="42"/>
      <c r="L8" s="36" t="str">
        <f>'1'!L8</f>
        <v>FEB-JUL 2023</v>
      </c>
      <c r="M8" s="36"/>
      <c r="N8" s="36"/>
    </row>
    <row r="10" spans="1:14" ht="13" x14ac:dyDescent="0.3">
      <c r="A10" s="4" t="s">
        <v>8</v>
      </c>
      <c r="B10" s="36" t="str">
        <f>'1'!B10</f>
        <v>MII. ELVIRA GOMEZ BARRIENTOS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3" x14ac:dyDescent="0.2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5">
      <c r="A14" s="9" t="str">
        <f>'3'!A14</f>
        <v>HIGIENE Y SEGURIDAD INDUSTRIA</v>
      </c>
      <c r="B14" s="24"/>
      <c r="C14" s="24" t="str">
        <f>'1'!C14</f>
        <v>401B</v>
      </c>
      <c r="D14" s="24" t="str">
        <f>'1'!D14</f>
        <v>IIND</v>
      </c>
      <c r="E14" s="24">
        <f>'1'!E14</f>
        <v>15</v>
      </c>
      <c r="F14" s="24"/>
      <c r="G14" s="24"/>
      <c r="H14" s="25">
        <f t="shared" ref="H14:H27" si="0">F14/E14</f>
        <v>0</v>
      </c>
      <c r="I14" s="24">
        <f t="shared" ref="I14:I28" si="1">(E14-SUM(F14:G14))-K14</f>
        <v>15</v>
      </c>
      <c r="J14" s="25">
        <f t="shared" ref="J14:J28" si="2">I14/E14</f>
        <v>1</v>
      </c>
      <c r="K14" s="24"/>
      <c r="L14" s="25">
        <f t="shared" ref="L14:L28" si="3">K14/E14</f>
        <v>0</v>
      </c>
      <c r="M14" s="24"/>
      <c r="N14" s="26"/>
    </row>
    <row r="15" spans="1:14" s="11" customFormat="1" x14ac:dyDescent="0.25">
      <c r="A15" s="9" t="str">
        <f>'3'!A15</f>
        <v>INVESTIGACION DE OPERACIONES I</v>
      </c>
      <c r="B15" s="24"/>
      <c r="C15" s="24" t="str">
        <f>'1'!C16</f>
        <v>501A</v>
      </c>
      <c r="D15" s="24" t="str">
        <f>'1'!D16</f>
        <v>IIND</v>
      </c>
      <c r="E15" s="24">
        <f>'1'!E15</f>
        <v>14</v>
      </c>
      <c r="F15" s="24"/>
      <c r="G15" s="24"/>
      <c r="H15" s="25">
        <f t="shared" si="0"/>
        <v>0</v>
      </c>
      <c r="I15" s="24">
        <f t="shared" si="1"/>
        <v>14</v>
      </c>
      <c r="J15" s="25">
        <f t="shared" si="2"/>
        <v>1</v>
      </c>
      <c r="K15" s="24"/>
      <c r="L15" s="25">
        <f t="shared" si="3"/>
        <v>0</v>
      </c>
      <c r="M15" s="24"/>
      <c r="N15" s="26"/>
    </row>
    <row r="16" spans="1:14" s="11" customFormat="1" x14ac:dyDescent="0.25">
      <c r="A16" s="9" t="str">
        <f>'3'!A16</f>
        <v>ADMINISTRACION DE OPERACIONES I</v>
      </c>
      <c r="B16" s="24"/>
      <c r="C16" s="24" t="e">
        <f>'1'!#REF!</f>
        <v>#REF!</v>
      </c>
      <c r="D16" s="24" t="e">
        <f>'1'!#REF!</f>
        <v>#REF!</v>
      </c>
      <c r="E16" s="24">
        <f>'1'!E16</f>
        <v>14</v>
      </c>
      <c r="F16" s="24"/>
      <c r="G16" s="24"/>
      <c r="H16" s="25">
        <f t="shared" si="0"/>
        <v>0</v>
      </c>
      <c r="I16" s="24">
        <f t="shared" si="1"/>
        <v>14</v>
      </c>
      <c r="J16" s="25">
        <f t="shared" si="2"/>
        <v>1</v>
      </c>
      <c r="K16" s="24"/>
      <c r="L16" s="25">
        <f t="shared" si="3"/>
        <v>0</v>
      </c>
      <c r="M16" s="24"/>
      <c r="N16" s="26"/>
    </row>
    <row r="17" spans="1:14" s="11" customFormat="1" x14ac:dyDescent="0.25">
      <c r="A17" s="9" t="str">
        <f>'3'!A17</f>
        <v>INGENIERIA ECONOMICA</v>
      </c>
      <c r="B17" s="24"/>
      <c r="C17" s="24" t="str">
        <f>'1'!C17</f>
        <v>601A</v>
      </c>
      <c r="D17" s="24" t="str">
        <f>'1'!D17</f>
        <v>IIND</v>
      </c>
      <c r="E17" s="24">
        <f>'1'!E17</f>
        <v>20</v>
      </c>
      <c r="F17" s="24"/>
      <c r="G17" s="24"/>
      <c r="H17" s="25">
        <f t="shared" si="0"/>
        <v>0</v>
      </c>
      <c r="I17" s="24">
        <f t="shared" si="1"/>
        <v>20</v>
      </c>
      <c r="J17" s="25">
        <f t="shared" si="2"/>
        <v>1</v>
      </c>
      <c r="K17" s="24"/>
      <c r="L17" s="25">
        <f t="shared" si="3"/>
        <v>0</v>
      </c>
      <c r="M17" s="24"/>
      <c r="N17" s="26"/>
    </row>
    <row r="18" spans="1:14" s="11" customFormat="1" x14ac:dyDescent="0.25">
      <c r="A18" s="9" t="str">
        <f>'3'!A18</f>
        <v>INGENIERIA ECONOMICA</v>
      </c>
      <c r="B18" s="24"/>
      <c r="C18" s="24" t="str">
        <f>'1'!C18</f>
        <v>601B</v>
      </c>
      <c r="D18" s="24" t="str">
        <f>'1'!D18</f>
        <v>IIND</v>
      </c>
      <c r="E18" s="24">
        <f>'1'!E18</f>
        <v>9</v>
      </c>
      <c r="F18" s="24"/>
      <c r="G18" s="24"/>
      <c r="H18" s="25">
        <f t="shared" si="0"/>
        <v>0</v>
      </c>
      <c r="I18" s="24">
        <f t="shared" si="1"/>
        <v>9</v>
      </c>
      <c r="J18" s="25">
        <f t="shared" si="2"/>
        <v>1</v>
      </c>
      <c r="K18" s="24"/>
      <c r="L18" s="25">
        <f t="shared" si="3"/>
        <v>0</v>
      </c>
      <c r="M18" s="24"/>
      <c r="N18" s="26"/>
    </row>
    <row r="19" spans="1:14" s="11" customFormat="1" x14ac:dyDescent="0.25">
      <c r="A19" s="9" t="str">
        <f>'3'!A19</f>
        <v>ANALISIS Y MEJORA DEL PROCESO</v>
      </c>
      <c r="B19" s="24"/>
      <c r="C19" s="24" t="str">
        <f>'1'!C19</f>
        <v>801A</v>
      </c>
      <c r="D19" s="24" t="str">
        <f>'1'!D19</f>
        <v>IIND</v>
      </c>
      <c r="E19" s="24">
        <f>'1'!E19</f>
        <v>22</v>
      </c>
      <c r="F19" s="24"/>
      <c r="G19" s="24"/>
      <c r="H19" s="25">
        <f t="shared" si="0"/>
        <v>0</v>
      </c>
      <c r="I19" s="24">
        <f t="shared" si="1"/>
        <v>22</v>
      </c>
      <c r="J19" s="25">
        <f t="shared" si="2"/>
        <v>1</v>
      </c>
      <c r="K19" s="24"/>
      <c r="L19" s="25">
        <f t="shared" si="3"/>
        <v>0</v>
      </c>
      <c r="M19" s="24"/>
      <c r="N19" s="26"/>
    </row>
    <row r="20" spans="1:14" s="11" customFormat="1" x14ac:dyDescent="0.25">
      <c r="A20" s="9"/>
      <c r="B20" s="24"/>
      <c r="C20" s="24">
        <f>'1'!C20</f>
        <v>0</v>
      </c>
      <c r="D20" s="24">
        <f>'1'!D20</f>
        <v>0</v>
      </c>
      <c r="E20" s="24">
        <f>'1'!E20</f>
        <v>0</v>
      </c>
      <c r="F20" s="24"/>
      <c r="G20" s="24"/>
      <c r="H20" s="25" t="e">
        <f t="shared" si="0"/>
        <v>#DIV/0!</v>
      </c>
      <c r="I20" s="24">
        <f t="shared" si="1"/>
        <v>0</v>
      </c>
      <c r="J20" s="25" t="e">
        <f t="shared" si="2"/>
        <v>#DIV/0!</v>
      </c>
      <c r="K20" s="24"/>
      <c r="L20" s="25" t="e">
        <f t="shared" si="3"/>
        <v>#DIV/0!</v>
      </c>
      <c r="M20" s="24"/>
      <c r="N20" s="26"/>
    </row>
    <row r="21" spans="1:14" s="11" customFormat="1" x14ac:dyDescent="0.25">
      <c r="A21" s="9">
        <f>'1'!A21</f>
        <v>0</v>
      </c>
      <c r="B21" s="24"/>
      <c r="C21" s="24">
        <f>'1'!C21</f>
        <v>0</v>
      </c>
      <c r="D21" s="24">
        <f>'1'!D21</f>
        <v>0</v>
      </c>
      <c r="E21" s="24">
        <f>'1'!E21</f>
        <v>0</v>
      </c>
      <c r="F21" s="24"/>
      <c r="G21" s="24"/>
      <c r="H21" s="25" t="e">
        <f t="shared" si="0"/>
        <v>#DIV/0!</v>
      </c>
      <c r="I21" s="24">
        <f t="shared" si="1"/>
        <v>0</v>
      </c>
      <c r="J21" s="25" t="e">
        <f t="shared" si="2"/>
        <v>#DIV/0!</v>
      </c>
      <c r="K21" s="24"/>
      <c r="L21" s="25" t="e">
        <f t="shared" si="3"/>
        <v>#DIV/0!</v>
      </c>
      <c r="M21" s="24"/>
      <c r="N21" s="26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5">
      <c r="B34" s="35"/>
      <c r="C34" s="35"/>
      <c r="D34" s="35"/>
      <c r="G34" s="36"/>
      <c r="H34" s="36"/>
      <c r="I34" s="36"/>
      <c r="J34" s="36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MII. ELVIRA GOMEZ BARRIENTOS</v>
      </c>
      <c r="C37" s="30"/>
      <c r="D37" s="30"/>
      <c r="E37" s="13"/>
      <c r="F37" s="13"/>
      <c r="G37" s="48" t="s">
        <v>56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3" zoomScaleNormal="83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" x14ac:dyDescent="0.3">
      <c r="A6" s="45" t="s">
        <v>2</v>
      </c>
      <c r="B6" s="45"/>
      <c r="C6" s="45"/>
      <c r="D6" s="45"/>
      <c r="E6" s="46" t="s">
        <v>43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 t="s">
        <v>29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2" t="s">
        <v>7</v>
      </c>
      <c r="J8" s="42"/>
      <c r="K8" s="42"/>
      <c r="L8" s="36" t="str">
        <f>'1'!L8</f>
        <v>FEB-JUL 2023</v>
      </c>
      <c r="M8" s="36"/>
      <c r="N8" s="36"/>
    </row>
    <row r="10" spans="1:14" ht="13" x14ac:dyDescent="0.3">
      <c r="A10" s="4" t="s">
        <v>8</v>
      </c>
      <c r="B10" s="36" t="str">
        <f>'1'!B10</f>
        <v>MII. ELVIRA GOMEZ BARRIENTOS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ht="13" x14ac:dyDescent="0.25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5">
      <c r="A14" s="28" t="s">
        <v>37</v>
      </c>
      <c r="B14" s="24" t="s">
        <v>36</v>
      </c>
      <c r="C14" s="24" t="str">
        <f>'[1]1'!C14</f>
        <v>701A</v>
      </c>
      <c r="D14" s="24" t="str">
        <f>'[1]1'!D14</f>
        <v>IIND</v>
      </c>
      <c r="E14" s="24">
        <v>25</v>
      </c>
      <c r="F14" s="24">
        <v>19</v>
      </c>
      <c r="G14" s="24">
        <v>4</v>
      </c>
      <c r="H14" s="25">
        <f>(F14+G14)/E14</f>
        <v>0.92</v>
      </c>
      <c r="I14" s="24">
        <f t="shared" ref="I14:I25" si="0">(E14-SUM(F14:G14))-K14</f>
        <v>1</v>
      </c>
      <c r="J14" s="25">
        <f t="shared" ref="J14:J25" si="1">I14/E14</f>
        <v>0.04</v>
      </c>
      <c r="K14" s="24">
        <v>1</v>
      </c>
      <c r="L14" s="25">
        <f t="shared" ref="L14:L25" si="2">K14/E14</f>
        <v>0.04</v>
      </c>
      <c r="M14" s="24"/>
      <c r="N14" s="26"/>
    </row>
    <row r="15" spans="1:14" s="11" customFormat="1" x14ac:dyDescent="0.25">
      <c r="A15" s="28" t="s">
        <v>38</v>
      </c>
      <c r="B15" s="24" t="s">
        <v>36</v>
      </c>
      <c r="C15" s="24" t="str">
        <f>'1'!C16</f>
        <v>501A</v>
      </c>
      <c r="D15" s="24" t="str">
        <f>'[1]1'!D15</f>
        <v>IIND</v>
      </c>
      <c r="E15" s="24">
        <f>'[1]1'!E15</f>
        <v>20</v>
      </c>
      <c r="F15" s="24"/>
      <c r="G15" s="24"/>
      <c r="H15" s="25">
        <f t="shared" ref="H15:H25" si="3">(F15+G15)/E15</f>
        <v>0</v>
      </c>
      <c r="I15" s="24">
        <f t="shared" si="0"/>
        <v>20</v>
      </c>
      <c r="J15" s="25">
        <f t="shared" si="1"/>
        <v>1</v>
      </c>
      <c r="K15" s="24"/>
      <c r="L15" s="25">
        <f t="shared" si="2"/>
        <v>0</v>
      </c>
      <c r="M15" s="24">
        <v>70.13</v>
      </c>
      <c r="N15" s="26">
        <v>0.78</v>
      </c>
    </row>
    <row r="16" spans="1:14" s="11" customFormat="1" x14ac:dyDescent="0.25">
      <c r="A16" s="28" t="s">
        <v>38</v>
      </c>
      <c r="B16" s="24" t="s">
        <v>36</v>
      </c>
      <c r="C16" s="24" t="e">
        <f>'1'!#REF!</f>
        <v>#REF!</v>
      </c>
      <c r="D16" s="24">
        <f>'[1]1'!D16</f>
        <v>0</v>
      </c>
      <c r="E16" s="24">
        <f>'[1]1'!E16</f>
        <v>0</v>
      </c>
      <c r="F16" s="24"/>
      <c r="G16" s="24"/>
      <c r="H16" s="25" t="e">
        <f t="shared" si="3"/>
        <v>#DIV/0!</v>
      </c>
      <c r="I16" s="24">
        <f t="shared" si="0"/>
        <v>0</v>
      </c>
      <c r="J16" s="25" t="e">
        <f t="shared" si="1"/>
        <v>#DIV/0!</v>
      </c>
      <c r="K16" s="24"/>
      <c r="L16" s="25" t="e">
        <f t="shared" si="2"/>
        <v>#DIV/0!</v>
      </c>
      <c r="M16" s="24">
        <v>74.459999999999994</v>
      </c>
      <c r="N16" s="26">
        <v>0.85</v>
      </c>
    </row>
    <row r="17" spans="1:14" s="11" customFormat="1" x14ac:dyDescent="0.25">
      <c r="A17" s="28" t="s">
        <v>41</v>
      </c>
      <c r="B17" s="24" t="s">
        <v>36</v>
      </c>
      <c r="C17" s="24" t="str">
        <f>'1'!C17</f>
        <v>601A</v>
      </c>
      <c r="D17" s="24">
        <f>'[1]1'!D17</f>
        <v>0</v>
      </c>
      <c r="E17" s="24">
        <f>'[1]1'!E17</f>
        <v>0</v>
      </c>
      <c r="F17" s="24"/>
      <c r="G17" s="24"/>
      <c r="H17" s="25" t="e">
        <f t="shared" si="3"/>
        <v>#DIV/0!</v>
      </c>
      <c r="I17" s="24">
        <f t="shared" si="0"/>
        <v>0</v>
      </c>
      <c r="J17" s="25" t="e">
        <f t="shared" si="1"/>
        <v>#DIV/0!</v>
      </c>
      <c r="K17" s="24"/>
      <c r="L17" s="25" t="e">
        <f t="shared" si="2"/>
        <v>#DIV/0!</v>
      </c>
      <c r="M17" s="24"/>
      <c r="N17" s="26"/>
    </row>
    <row r="18" spans="1:14" s="11" customFormat="1" x14ac:dyDescent="0.25">
      <c r="A18" s="28" t="s">
        <v>31</v>
      </c>
      <c r="B18" s="24" t="s">
        <v>36</v>
      </c>
      <c r="C18" s="24" t="str">
        <f>'1'!C18</f>
        <v>601B</v>
      </c>
      <c r="D18" s="24">
        <f>'[1]1'!D18</f>
        <v>0</v>
      </c>
      <c r="E18" s="24">
        <f>'[1]1'!E18</f>
        <v>0</v>
      </c>
      <c r="F18" s="24"/>
      <c r="G18" s="24"/>
      <c r="H18" s="25" t="e">
        <f t="shared" si="3"/>
        <v>#DIV/0!</v>
      </c>
      <c r="I18" s="24">
        <f t="shared" si="0"/>
        <v>0</v>
      </c>
      <c r="J18" s="25" t="e">
        <f t="shared" si="1"/>
        <v>#DIV/0!</v>
      </c>
      <c r="K18" s="24"/>
      <c r="L18" s="25" t="e">
        <f t="shared" si="2"/>
        <v>#DIV/0!</v>
      </c>
      <c r="M18" s="24"/>
      <c r="N18" s="26"/>
    </row>
    <row r="19" spans="1:14" s="11" customFormat="1" x14ac:dyDescent="0.25">
      <c r="A19" s="28" t="s">
        <v>31</v>
      </c>
      <c r="B19" s="24" t="s">
        <v>36</v>
      </c>
      <c r="C19" s="24" t="str">
        <f>'1'!C19</f>
        <v>801A</v>
      </c>
      <c r="D19" s="24">
        <f>'[1]1'!D19</f>
        <v>0</v>
      </c>
      <c r="E19" s="24">
        <f>'[1]1'!E19</f>
        <v>0</v>
      </c>
      <c r="F19" s="24"/>
      <c r="G19" s="24"/>
      <c r="H19" s="25" t="e">
        <f t="shared" si="3"/>
        <v>#DIV/0!</v>
      </c>
      <c r="I19" s="24">
        <f t="shared" si="0"/>
        <v>0</v>
      </c>
      <c r="J19" s="25" t="e">
        <f t="shared" si="1"/>
        <v>#DIV/0!</v>
      </c>
      <c r="K19" s="24"/>
      <c r="L19" s="25" t="e">
        <f t="shared" si="2"/>
        <v>#DIV/0!</v>
      </c>
      <c r="M19" s="24"/>
      <c r="N19" s="26"/>
    </row>
    <row r="20" spans="1:14" s="11" customFormat="1" x14ac:dyDescent="0.25">
      <c r="A20" s="24"/>
      <c r="B20" s="24"/>
      <c r="C20" s="24">
        <f>'[1]1'!C20</f>
        <v>0</v>
      </c>
      <c r="D20" s="24">
        <f>'[1]1'!D20</f>
        <v>0</v>
      </c>
      <c r="E20" s="24">
        <f>'[1]1'!E20</f>
        <v>0</v>
      </c>
      <c r="F20" s="24"/>
      <c r="G20" s="24"/>
      <c r="H20" s="25" t="e">
        <f t="shared" si="3"/>
        <v>#DIV/0!</v>
      </c>
      <c r="I20" s="24">
        <f t="shared" si="0"/>
        <v>0</v>
      </c>
      <c r="J20" s="25" t="e">
        <f t="shared" si="1"/>
        <v>#DIV/0!</v>
      </c>
      <c r="K20" s="24"/>
      <c r="L20" s="25" t="e">
        <f t="shared" si="2"/>
        <v>#DIV/0!</v>
      </c>
      <c r="M20" s="24"/>
      <c r="N20" s="26"/>
    </row>
    <row r="21" spans="1:14" s="11" customFormat="1" x14ac:dyDescent="0.25">
      <c r="A21" s="24"/>
      <c r="B21" s="24"/>
      <c r="C21" s="24">
        <f>'[1]1'!C21</f>
        <v>0</v>
      </c>
      <c r="D21" s="24">
        <f>'[1]1'!D21</f>
        <v>0</v>
      </c>
      <c r="E21" s="24">
        <f>'[1]1'!E21</f>
        <v>0</v>
      </c>
      <c r="F21" s="24"/>
      <c r="G21" s="24"/>
      <c r="H21" s="25" t="e">
        <f t="shared" si="3"/>
        <v>#DIV/0!</v>
      </c>
      <c r="I21" s="24">
        <f t="shared" si="0"/>
        <v>0</v>
      </c>
      <c r="J21" s="25" t="e">
        <f t="shared" si="1"/>
        <v>#DIV/0!</v>
      </c>
      <c r="K21" s="24"/>
      <c r="L21" s="25" t="e">
        <f t="shared" si="2"/>
        <v>#DIV/0!</v>
      </c>
      <c r="M21" s="24"/>
      <c r="N21" s="26"/>
    </row>
    <row r="22" spans="1:14" s="11" customFormat="1" x14ac:dyDescent="0.25">
      <c r="A22" s="24"/>
      <c r="B22" s="24"/>
      <c r="C22" s="24">
        <f>'[1]1'!C22</f>
        <v>0</v>
      </c>
      <c r="D22" s="24">
        <f>'[1]1'!D22</f>
        <v>0</v>
      </c>
      <c r="E22" s="24">
        <f>'[1]1'!E22</f>
        <v>0</v>
      </c>
      <c r="F22" s="24"/>
      <c r="G22" s="24"/>
      <c r="H22" s="25" t="e">
        <f t="shared" si="3"/>
        <v>#DIV/0!</v>
      </c>
      <c r="I22" s="24">
        <f t="shared" si="0"/>
        <v>0</v>
      </c>
      <c r="J22" s="25" t="e">
        <f t="shared" si="1"/>
        <v>#DIV/0!</v>
      </c>
      <c r="K22" s="24"/>
      <c r="L22" s="25" t="e">
        <f t="shared" si="2"/>
        <v>#DIV/0!</v>
      </c>
      <c r="M22" s="24"/>
      <c r="N22" s="26"/>
    </row>
    <row r="23" spans="1:14" s="11" customFormat="1" x14ac:dyDescent="0.25">
      <c r="A23" s="9"/>
      <c r="B23" s="9"/>
      <c r="C23" s="9">
        <f>'[1]1'!C23</f>
        <v>0</v>
      </c>
      <c r="D23" s="9">
        <f>'[1]1'!D23</f>
        <v>0</v>
      </c>
      <c r="E23" s="9">
        <f>'[1]1'!E23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/>
      <c r="B24" s="9"/>
      <c r="C24" s="9">
        <f>'[1]1'!C24</f>
        <v>0</v>
      </c>
      <c r="D24" s="9">
        <f>'[1]1'!D24</f>
        <v>0</v>
      </c>
      <c r="E24" s="9">
        <f>'[1]1'!E24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/>
      <c r="B25" s="9"/>
      <c r="C25" s="9">
        <f>'[1]1'!C25</f>
        <v>0</v>
      </c>
      <c r="D25" s="9">
        <f>'[1]1'!D25</f>
        <v>0</v>
      </c>
      <c r="E25" s="9">
        <f>'[1]1'!E25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5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ht="13" x14ac:dyDescent="0.3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5">
      <c r="B34" s="35"/>
      <c r="C34" s="35"/>
      <c r="D34" s="35"/>
      <c r="G34" s="36"/>
      <c r="H34" s="36"/>
      <c r="I34" s="36"/>
      <c r="J34" s="36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MII. ELVIRA GOMEZ BARRIENTOS</v>
      </c>
      <c r="C37" s="30"/>
      <c r="D37" s="30"/>
      <c r="E37" s="13"/>
      <c r="F37" s="13"/>
      <c r="G37" s="48" t="s">
        <v>56</v>
      </c>
      <c r="H37" s="48"/>
      <c r="I37" s="48"/>
      <c r="J37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2023-03-23T01:24:33Z</dcterms:modified>
  <cp:category/>
  <cp:contentStatus/>
</cp:coreProperties>
</file>