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 1 MCPA\"/>
    </mc:Choice>
  </mc:AlternateContent>
  <xr:revisionPtr revIDLastSave="0" documentId="13_ncr:1_{F0115533-FAD3-47AA-8521-14C8233AA015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I.O I" sheetId="1" r:id="rId1"/>
    <sheet name="HSI" sheetId="4" r:id="rId2"/>
    <sheet name="ADO I" sheetId="3" r:id="rId3"/>
    <sheet name="ING ECON B" sheetId="7" r:id="rId4"/>
    <sheet name="ING ECON A" sheetId="6" r:id="rId5"/>
    <sheet name="ANALISIS Y MEJORA 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3" l="1"/>
  <c r="J54" i="3"/>
  <c r="Q23" i="4" l="1"/>
  <c r="Q22" i="4"/>
  <c r="Q21" i="4"/>
  <c r="Q16" i="4"/>
  <c r="Q15" i="4"/>
  <c r="Q14" i="4"/>
  <c r="Q13" i="4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J55" i="7"/>
  <c r="J58" i="7" s="1"/>
  <c r="P54" i="7"/>
  <c r="P57" i="7" s="1"/>
  <c r="O54" i="7"/>
  <c r="O57" i="7" s="1"/>
  <c r="N54" i="7"/>
  <c r="N57" i="7" s="1"/>
  <c r="M54" i="7"/>
  <c r="M57" i="7" s="1"/>
  <c r="L54" i="7"/>
  <c r="L57" i="7" s="1"/>
  <c r="K54" i="7"/>
  <c r="J54" i="7"/>
  <c r="J57" i="7" s="1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10" i="7"/>
  <c r="B10" i="7"/>
  <c r="Q9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O55" i="4"/>
  <c r="N55" i="4"/>
  <c r="N58" i="4" s="1"/>
  <c r="M55" i="4"/>
  <c r="M58" i="4" s="1"/>
  <c r="L55" i="4"/>
  <c r="K55" i="4"/>
  <c r="P54" i="4"/>
  <c r="O54" i="4"/>
  <c r="N54" i="4"/>
  <c r="N57" i="4" s="1"/>
  <c r="M54" i="4"/>
  <c r="M57" i="4" s="1"/>
  <c r="L54" i="4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0" i="4"/>
  <c r="Q19" i="4"/>
  <c r="Q18" i="4"/>
  <c r="Q17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K55" i="3"/>
  <c r="K58" i="3" s="1"/>
  <c r="P54" i="3"/>
  <c r="O54" i="3"/>
  <c r="O57" i="3" s="1"/>
  <c r="N54" i="3"/>
  <c r="N57" i="3" s="1"/>
  <c r="M54" i="3"/>
  <c r="M57" i="3" s="1"/>
  <c r="L54" i="3"/>
  <c r="K54" i="3"/>
  <c r="K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7" i="4" l="1"/>
  <c r="P57" i="4"/>
  <c r="P58" i="4"/>
  <c r="K58" i="4"/>
  <c r="O58" i="4"/>
  <c r="J57" i="5"/>
  <c r="K58" i="7"/>
  <c r="K57" i="7"/>
  <c r="Q56" i="7"/>
  <c r="J55" i="4"/>
  <c r="J54" i="4"/>
  <c r="J56" i="4"/>
  <c r="J58" i="5"/>
  <c r="L58" i="5"/>
  <c r="L57" i="5"/>
  <c r="P58" i="3"/>
  <c r="J58" i="3"/>
  <c r="J57" i="3"/>
  <c r="Q54" i="7"/>
  <c r="Q57" i="7" s="1"/>
  <c r="Q55" i="7"/>
  <c r="Q58" i="7" s="1"/>
  <c r="P57" i="3"/>
  <c r="Q56" i="4"/>
  <c r="Q56" i="5"/>
  <c r="L58" i="3"/>
  <c r="M58" i="3"/>
  <c r="Q56" i="3"/>
  <c r="L57" i="3"/>
  <c r="L58" i="4"/>
  <c r="L57" i="4"/>
  <c r="Q56" i="6"/>
  <c r="M58" i="6"/>
  <c r="O58" i="6"/>
  <c r="Q54" i="6"/>
  <c r="Q57" i="6" s="1"/>
  <c r="Q55" i="6"/>
  <c r="Q58" i="6" s="1"/>
  <c r="Q54" i="5"/>
  <c r="Q55" i="5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5"/>
  <c r="Q58" i="4"/>
  <c r="Q57" i="4"/>
  <c r="J57" i="4"/>
  <c r="J58" i="4"/>
  <c r="Q58" i="3"/>
  <c r="Q57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<sst xmlns="http://schemas.openxmlformats.org/spreadsheetml/2006/main" count="432" uniqueCount="196">
  <si>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</si>
  <si>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</si>
  <si>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</si>
  <si>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</si>
  <si>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</si>
  <si>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</si>
  <si>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</si>
  <si>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</si>
  <si>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</si>
  <si>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</si>
  <si>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</si>
  <si>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</si>
  <si>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</si>
  <si>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</si>
  <si>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</si>
  <si>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</si>
  <si>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</si>
  <si>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</si>
  <si>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</si>
  <si>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</si>
  <si>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</si>
  <si>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</si>
  <si>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</si>
  <si>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</si>
  <si>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201U0011</t>
  </si>
  <si>
    <t>CHAGALA LUCHO ISIS IMELDA</t>
  </si>
  <si>
    <t>201U0012</t>
  </si>
  <si>
    <t>CHAGALA MARTINEZ MARCOS</t>
  </si>
  <si>
    <t>201U0020</t>
  </si>
  <si>
    <t>GARCÍA REYES KARLA PAOLA</t>
  </si>
  <si>
    <t>201U0022</t>
  </si>
  <si>
    <t>GOXCON XOLOT GERARDO</t>
  </si>
  <si>
    <t>201U0033</t>
  </si>
  <si>
    <t>MARCIAL FABIAN JOSELYN</t>
  </si>
  <si>
    <t>201U0520</t>
  </si>
  <si>
    <t>ORGANISTA BELLI EDWIN</t>
  </si>
  <si>
    <t>201U0048</t>
  </si>
  <si>
    <t>TENORIO TEMICH ROCIO ABIGAIL</t>
  </si>
  <si>
    <t>201U0054</t>
  </si>
  <si>
    <t>VILLEGAS IXTEPAN EDER DE JESUS</t>
  </si>
  <si>
    <t>201U0055</t>
  </si>
  <si>
    <t>XALA RIVEROL GREYS KAROL</t>
  </si>
  <si>
    <t>211U0072</t>
  </si>
  <si>
    <t>211U0078</t>
  </si>
  <si>
    <t>211U0082</t>
  </si>
  <si>
    <t>211U0085</t>
  </si>
  <si>
    <t>211U0601</t>
  </si>
  <si>
    <t>211U0606</t>
  </si>
  <si>
    <t>211U0100</t>
  </si>
  <si>
    <t>211U0101</t>
  </si>
  <si>
    <t>211U0113</t>
  </si>
  <si>
    <t>211U0115</t>
  </si>
  <si>
    <t>211U0116</t>
  </si>
  <si>
    <t>231U0004</t>
  </si>
  <si>
    <t>211U0119</t>
  </si>
  <si>
    <t>211U0122</t>
  </si>
  <si>
    <t>CESAR EDUARDO CAPORAL VALENTIN</t>
  </si>
  <si>
    <t>AURORA CHIGUIL PEREZ</t>
  </si>
  <si>
    <t>ALONDRA JARED CRUZ JUAREZ</t>
  </si>
  <si>
    <t>MARIA FERNANDA FIGUEROA GOMEZ</t>
  </si>
  <si>
    <t>MAYBETH GALINDO CATEMAXCA</t>
  </si>
  <si>
    <t>JONATHAN DE J MENDOZA CHIGO</t>
  </si>
  <si>
    <t>KARLA MELISSA MIL CASTILLO</t>
  </si>
  <si>
    <t>MONICA MIXTEGA CAYETANO</t>
  </si>
  <si>
    <t>OMAR YAEL RINCON PEDROZA</t>
  </si>
  <si>
    <t>PABLO RIVEROLL SANTOS</t>
  </si>
  <si>
    <t>ZAIR OTONIEL SOSA AMOROSO</t>
  </si>
  <si>
    <t>TITO DOMINGUEZ ARRES</t>
  </si>
  <si>
    <t>AMERICA YAMILET TON LOPEZ</t>
  </si>
  <si>
    <t>ROSARIO DEL CARMEN TOTO POLITO</t>
  </si>
  <si>
    <t>LOPEZ FIGUEROLA EDWIN DE JESUS</t>
  </si>
  <si>
    <t>211U0646</t>
  </si>
  <si>
    <t>201U0006</t>
  </si>
  <si>
    <t>ANTELE DOMINGUEZ PABLO AKARY</t>
  </si>
  <si>
    <t>201U0007</t>
  </si>
  <si>
    <t>ATAXCA CAGAL EVELYN</t>
  </si>
  <si>
    <t>201U0008</t>
  </si>
  <si>
    <t>CAPORAL ANDRADE LUIS RODOLFO</t>
  </si>
  <si>
    <t>CHIGUIL HERNANDEZ EDUARDO MANUEL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</si>
  <si>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</si>
  <si>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</si>
  <si>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</si>
  <si>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</si>
  <si>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</si>
  <si>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</si>
  <si>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201U0028</t>
  </si>
  <si>
    <t>201U0024</t>
  </si>
  <si>
    <t>HERNANDEZ CAIXBA LUIS ALBERTO</t>
  </si>
  <si>
    <t>201U0025</t>
  </si>
  <si>
    <t>HERNANDEZ DOMINGUEZ CARLOS ALBERTO</t>
  </si>
  <si>
    <t>HERRERA PEREZ CARLOS ALBERTO</t>
  </si>
  <si>
    <t>201U0030</t>
  </si>
  <si>
    <t>201U0032</t>
  </si>
  <si>
    <t>MALDONADO SEBA EDUARDO</t>
  </si>
  <si>
    <t>201U0035</t>
  </si>
  <si>
    <t>MARTINEZ MARIN FRANCISCO JAVIER</t>
  </si>
  <si>
    <t>201U0409</t>
  </si>
  <si>
    <t>MIL LINARES EMMANUEL DE JESUS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</si>
  <si>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</si>
  <si>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</si>
  <si>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</si>
  <si>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</si>
  <si>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</si>
  <si>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</si>
  <si>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</si>
  <si>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TOLEN ARREZ CITLALY</t>
  </si>
  <si>
    <t>201U0053</t>
  </si>
  <si>
    <t>VELASCO HERRERA MANUEL OCTAVIO</t>
  </si>
  <si>
    <t>201U0413</t>
  </si>
  <si>
    <t>VERDEJO ORTIZ JOSE SANTIAGO</t>
  </si>
  <si>
    <t>CADENA IBARRA ELIAN</t>
  </si>
  <si>
    <t>VELASCO DOMINGUEZ DAYSI GPE</t>
  </si>
  <si>
    <t>191U0019</t>
  </si>
  <si>
    <t>CHIGUIL HERNANDEZ JOSE EDUARDO</t>
  </si>
  <si>
    <t>191U0023</t>
  </si>
  <si>
    <t>COBIX TEXNA JULIO CESAR</t>
  </si>
  <si>
    <t>171U0032</t>
  </si>
  <si>
    <t>DIEZ QUIJANO GABRIEL ALEJANDRO</t>
  </si>
  <si>
    <t>191U0033</t>
  </si>
  <si>
    <t>GUEIXPAL ESCRIBANO ANA BRICEIDA</t>
  </si>
  <si>
    <t>191U0041</t>
  </si>
  <si>
    <t>MACIEL CHAGALA YARED DOLORES</t>
  </si>
  <si>
    <t>191U0050</t>
  </si>
  <si>
    <t>MONTIEL PEREZ YULIO ABELARDO</t>
  </si>
  <si>
    <t>191U0052</t>
  </si>
  <si>
    <t>MOTO ORTIZ RAMSES</t>
  </si>
  <si>
    <t>191U0054</t>
  </si>
  <si>
    <t>MUÑOZ AMBROS LEONARDO</t>
  </si>
  <si>
    <t>191U0055</t>
  </si>
  <si>
    <t>MUÑOZ CASTILLO SILVIA ALEXIA</t>
  </si>
  <si>
    <t>191U0062</t>
  </si>
  <si>
    <t>QUEVEDO COSME NANCY DEL CARMEN</t>
  </si>
  <si>
    <t>191U0069</t>
  </si>
  <si>
    <t>SALAZAR IXBA ANGELES MATILDE</t>
  </si>
  <si>
    <t>191U0070</t>
  </si>
  <si>
    <t>SANTOS REYES MARIA ESTHER</t>
  </si>
  <si>
    <t>191U0076</t>
  </si>
  <si>
    <t>TOTO CORTES KARINA</t>
  </si>
  <si>
    <t>191U0080</t>
  </si>
  <si>
    <t>VENEGAS VENTURA PEDRO EDUARDO</t>
  </si>
  <si>
    <t>191U0085</t>
  </si>
  <si>
    <t>XOLO TOTO BLANCA ESTELA</t>
  </si>
  <si>
    <t>191U0088</t>
  </si>
  <si>
    <t>ZAPOT PEREZ MONSERRAT</t>
  </si>
  <si>
    <t>SANTOS MIXTEGA LUIS FERNAN DO</t>
  </si>
  <si>
    <t>CAMACHO PEREZ ALEJANDRO</t>
  </si>
  <si>
    <t xml:space="preserve">PITALUA RAMIREZ JAVIER </t>
  </si>
  <si>
    <t>TOGA TEOBAL MISAEL</t>
  </si>
  <si>
    <t>191U0013</t>
  </si>
  <si>
    <t>191U0012</t>
  </si>
  <si>
    <t>CRUZ TEPACH ITZEL MARIANA</t>
  </si>
  <si>
    <t>FONSECA CRUZ ISRAEL</t>
  </si>
  <si>
    <t>JOSE ANGEL GOXCO SOSA</t>
  </si>
  <si>
    <t>HEVER DE JESUS GUTIERREZ ARREZ</t>
  </si>
  <si>
    <t>ARLET JARAMILLO CATEMAXCA</t>
  </si>
  <si>
    <t>JULIANA JAUREGUI SERRANO</t>
  </si>
  <si>
    <t>ALESANDRA MARTINEZ GOLPE</t>
  </si>
  <si>
    <t>ADDIEL MARTINEZ SOLIS</t>
  </si>
  <si>
    <t>VICTOR UBALDO MARTINEZ VAZQUEZ</t>
  </si>
  <si>
    <t>JOSE CARLOS PATRICIO VALDIVIA</t>
  </si>
  <si>
    <t>FATIMA DEL ROSARIO PEREZ AGUIRRE</t>
  </si>
  <si>
    <t>GERARDO MOTO TORRES</t>
  </si>
  <si>
    <t>INVESTIGACION DE OPERACIONES I</t>
  </si>
  <si>
    <t>401B</t>
  </si>
  <si>
    <t>22 DE MARZO 2023</t>
  </si>
  <si>
    <t>FEB-JUL 2023</t>
  </si>
  <si>
    <t xml:space="preserve">MII. ELVIRA GOMEZ BARRIENTOS </t>
  </si>
  <si>
    <t>HIGIENE Y SEGURIDAD INDUSTRIAL</t>
  </si>
  <si>
    <t>ADMINSITRACION DE OPERACIONES I</t>
  </si>
  <si>
    <t>501A</t>
  </si>
  <si>
    <t>601 B</t>
  </si>
  <si>
    <t>INGENIERIA ECONOMICA</t>
  </si>
  <si>
    <t>601 A</t>
  </si>
  <si>
    <t>ANALISIS Y MEJORA DE PROCESOS</t>
  </si>
  <si>
    <t xml:space="preserve">801A </t>
  </si>
  <si>
    <t>191U0018</t>
  </si>
  <si>
    <t>211U0002</t>
  </si>
  <si>
    <t>201U0019</t>
  </si>
  <si>
    <t>211U0003</t>
  </si>
  <si>
    <t>191U0034</t>
  </si>
  <si>
    <t xml:space="preserve">CARLOS ALBERTO HERRERA PEREZ </t>
  </si>
  <si>
    <t>201U0029</t>
  </si>
  <si>
    <t>201U0034</t>
  </si>
  <si>
    <t>201U0036</t>
  </si>
  <si>
    <t>201U0037</t>
  </si>
  <si>
    <t>191U0053</t>
  </si>
  <si>
    <t>211U0006</t>
  </si>
  <si>
    <t>201U0665</t>
  </si>
  <si>
    <t>181U0092</t>
  </si>
  <si>
    <t>221U0811</t>
  </si>
  <si>
    <t>MORALEZ FRANCO ORLANDO</t>
  </si>
  <si>
    <t>181U0067</t>
  </si>
  <si>
    <t>181U0080</t>
  </si>
  <si>
    <t>181U0084</t>
  </si>
  <si>
    <t>TEOBAL CORTEZ MARIANA</t>
  </si>
  <si>
    <t>181U0086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</si>
</sst>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badi Extra Light"/>
      <family val="2"/>
    </font>
    <font>
      <sz val="8"/>
      <name val="Calibri"/>
      <family val="2"/>
      <scheme val="minor"/>
    </font>
    <font>
      <sz val="18"/>
      <color theme="1"/>
      <name val="Roboto"/>
    </font>
    <font>
      <sz val="10"/>
      <name val="Calibri"/>
      <family val="2"/>
      <scheme val="minor"/>
    </font>
    <font>
      <sz val="11"/>
      <color rgb="FFFF000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1" xfId="0" applyFont="1" applyBorder="1"/>
    <xf numFmtId="0" fontId="10" fillId="0" borderId="0" xfId="0" applyFont="1"/>
    <xf numFmtId="14" fontId="4" fillId="0" borderId="1" xfId="0" applyNumberFormat="1" applyFont="1" applyBorder="1"/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9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J23" sqref="J2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  <col min="22" max="22" width="19.88671875" bestFit="1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">
      <c r="C4" t="s">
        <v>0</v>
      </c>
      <c r="D4" s="40" t="s">
        <v>162</v>
      </c>
      <c r="E4" s="40"/>
      <c r="F4" s="40"/>
      <c r="G4" s="40"/>
      <c r="I4" t="s">
        <v>1</v>
      </c>
      <c r="J4" s="30" t="s">
        <v>163</v>
      </c>
      <c r="K4" s="30"/>
      <c r="M4" t="s">
        <v>2</v>
      </c>
      <c r="N4" s="31" t="s">
        <v>164</v>
      </c>
      <c r="O4" s="3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165</v>
      </c>
      <c r="E6" s="30"/>
      <c r="F6" s="30"/>
      <c r="G6" s="30"/>
      <c r="I6" s="23" t="s">
        <v>22</v>
      </c>
      <c r="J6" s="23"/>
      <c r="K6" s="34" t="s">
        <v>166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42</v>
      </c>
      <c r="D9" s="29" t="s">
        <v>56</v>
      </c>
      <c r="E9" s="29"/>
      <c r="F9" s="29"/>
      <c r="G9" s="29"/>
      <c r="H9" s="29"/>
      <c r="I9" s="29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">
      <c r="B10" s="6">
        <f>B9+1</f>
        <v>2</v>
      </c>
      <c r="C10" s="6" t="s">
        <v>43</v>
      </c>
      <c r="D10" s="29" t="s">
        <v>57</v>
      </c>
      <c r="E10" s="29"/>
      <c r="F10" s="29"/>
      <c r="G10" s="29"/>
      <c r="H10" s="29"/>
      <c r="I10" s="29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 t="s">
        <v>44</v>
      </c>
      <c r="D11" s="29" t="s">
        <v>58</v>
      </c>
      <c r="E11" s="29"/>
      <c r="F11" s="29"/>
      <c r="G11" s="29"/>
      <c r="H11" s="29"/>
      <c r="I11" s="29"/>
      <c r="J11" s="22">
        <v>97.5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13.928571428571429</v>
      </c>
    </row>
    <row r="12" spans="2:18" x14ac:dyDescent="0.3">
      <c r="B12" s="6">
        <f t="shared" si="1"/>
        <v>4</v>
      </c>
      <c r="C12" s="6" t="s">
        <v>53</v>
      </c>
      <c r="D12" s="29" t="s">
        <v>67</v>
      </c>
      <c r="E12" s="29"/>
      <c r="F12" s="29"/>
      <c r="G12" s="29"/>
      <c r="H12" s="29"/>
      <c r="I12" s="2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>SUM(K12:P12)/7</f>
        <v>0</v>
      </c>
    </row>
    <row r="13" spans="2:18" x14ac:dyDescent="0.3">
      <c r="B13" s="6">
        <f t="shared" si="1"/>
        <v>5</v>
      </c>
      <c r="C13" s="6" t="s">
        <v>45</v>
      </c>
      <c r="D13" s="29" t="s">
        <v>59</v>
      </c>
      <c r="E13" s="29"/>
      <c r="F13" s="29"/>
      <c r="G13" s="29"/>
      <c r="H13" s="29"/>
      <c r="I13" s="2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">
      <c r="B14" s="6">
        <f t="shared" si="1"/>
        <v>6</v>
      </c>
      <c r="C14" s="6" t="s">
        <v>46</v>
      </c>
      <c r="D14" s="29" t="s">
        <v>60</v>
      </c>
      <c r="E14" s="29"/>
      <c r="F14" s="29"/>
      <c r="G14" s="29"/>
      <c r="H14" s="29"/>
      <c r="I14" s="29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3">
      <c r="B15" s="6">
        <f t="shared" si="1"/>
        <v>7</v>
      </c>
      <c r="C15" s="6" t="s">
        <v>47</v>
      </c>
      <c r="D15" s="29" t="s">
        <v>61</v>
      </c>
      <c r="E15" s="29"/>
      <c r="F15" s="29"/>
      <c r="G15" s="29"/>
      <c r="H15" s="29"/>
      <c r="I15" s="29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3">
      <c r="B16" s="6">
        <f t="shared" si="1"/>
        <v>8</v>
      </c>
      <c r="C16" s="6" t="s">
        <v>48</v>
      </c>
      <c r="D16" s="29" t="s">
        <v>62</v>
      </c>
      <c r="E16" s="29"/>
      <c r="F16" s="29"/>
      <c r="G16" s="29"/>
      <c r="H16" s="29"/>
      <c r="I16" s="29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3">
      <c r="B17" s="6">
        <f t="shared" si="1"/>
        <v>9</v>
      </c>
      <c r="C17" s="6" t="s">
        <v>49</v>
      </c>
      <c r="D17" s="29" t="s">
        <v>63</v>
      </c>
      <c r="E17" s="29"/>
      <c r="F17" s="29"/>
      <c r="G17" s="29"/>
      <c r="H17" s="29"/>
      <c r="I17" s="29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3">
      <c r="B18" s="6">
        <f t="shared" si="1"/>
        <v>10</v>
      </c>
      <c r="C18" s="6" t="s">
        <v>50</v>
      </c>
      <c r="D18" s="29" t="s">
        <v>64</v>
      </c>
      <c r="E18" s="29"/>
      <c r="F18" s="29"/>
      <c r="G18" s="29"/>
      <c r="H18" s="29"/>
      <c r="I18" s="29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51</v>
      </c>
      <c r="D19" s="29" t="s">
        <v>65</v>
      </c>
      <c r="E19" s="29"/>
      <c r="F19" s="29"/>
      <c r="G19" s="29"/>
      <c r="H19" s="29"/>
      <c r="I19" s="29"/>
      <c r="J19" s="22">
        <v>97.5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13.928571428571429</v>
      </c>
    </row>
    <row r="20" spans="2:17" x14ac:dyDescent="0.3">
      <c r="B20" s="6">
        <f t="shared" si="1"/>
        <v>12</v>
      </c>
      <c r="C20" s="6" t="s">
        <v>52</v>
      </c>
      <c r="D20" s="29" t="s">
        <v>66</v>
      </c>
      <c r="E20" s="29"/>
      <c r="F20" s="29"/>
      <c r="G20" s="29"/>
      <c r="H20" s="29"/>
      <c r="I20" s="29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">
      <c r="B21" s="6">
        <f t="shared" si="1"/>
        <v>13</v>
      </c>
      <c r="C21" s="6" t="s">
        <v>54</v>
      </c>
      <c r="D21" s="29" t="s">
        <v>68</v>
      </c>
      <c r="E21" s="29"/>
      <c r="F21" s="29"/>
      <c r="G21" s="29"/>
      <c r="H21" s="29"/>
      <c r="I21" s="29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>SUM(J21:P21)/7</f>
        <v>13.571428571428571</v>
      </c>
    </row>
    <row r="22" spans="2:17" x14ac:dyDescent="0.3">
      <c r="B22" s="6">
        <f t="shared" si="1"/>
        <v>14</v>
      </c>
      <c r="C22" s="6" t="s">
        <v>55</v>
      </c>
      <c r="D22" s="29" t="s">
        <v>69</v>
      </c>
      <c r="E22" s="29"/>
      <c r="F22" s="29"/>
      <c r="G22" s="29"/>
      <c r="H22" s="29"/>
      <c r="I22" s="29"/>
      <c r="J22" s="22">
        <v>97.5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13.928571428571429</v>
      </c>
    </row>
    <row r="23" spans="2:17" x14ac:dyDescent="0.3">
      <c r="B23" s="6">
        <f t="shared" si="1"/>
        <v>15</v>
      </c>
      <c r="K23" s="4"/>
      <c r="L23" s="4"/>
      <c r="M23" s="4"/>
      <c r="N23" s="4"/>
      <c r="O23" s="4"/>
      <c r="P23" s="4"/>
      <c r="Q23" s="10">
        <f>SUM(K23:P23)/7</f>
        <v>0</v>
      </c>
    </row>
    <row r="24" spans="2:17" x14ac:dyDescent="0.3">
      <c r="B24" s="6">
        <f t="shared" si="1"/>
        <v>16</v>
      </c>
      <c r="C24" s="6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36" t="s">
        <v>19</v>
      </c>
      <c r="I54" s="36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7" t="s">
        <v>20</v>
      </c>
      <c r="I55" s="37"/>
      <c r="J55" s="12">
        <f>COUNTIF(J9:J53,"&lt;70")</f>
        <v>0</v>
      </c>
      <c r="K55" s="12">
        <f t="shared" ref="K55:Q55" si="5">COUNTIF(K9:K53,"&lt;70")</f>
        <v>14</v>
      </c>
      <c r="L55" s="12">
        <f t="shared" si="5"/>
        <v>14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">
      <c r="C56" s="23"/>
      <c r="D56" s="23"/>
      <c r="E56" s="23"/>
      <c r="H56" s="37" t="s">
        <v>21</v>
      </c>
      <c r="I56" s="37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">
      <c r="C57" s="23"/>
      <c r="D57" s="23"/>
      <c r="E57" s="1"/>
      <c r="H57" s="38" t="s">
        <v>16</v>
      </c>
      <c r="I57" s="38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3"/>
      <c r="D58" s="23"/>
      <c r="E58" s="1"/>
      <c r="H58" s="38" t="s">
        <v>17</v>
      </c>
      <c r="I58" s="38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9"/>
      <c r="K61" s="39"/>
      <c r="L61" s="39"/>
      <c r="M61" s="39"/>
      <c r="N61" s="39"/>
      <c r="O61" s="39"/>
      <c r="P61" s="39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6">
    <mergeCell ref="D18:I18"/>
    <mergeCell ref="D19:I19"/>
    <mergeCell ref="D20:I20"/>
    <mergeCell ref="D12:I12"/>
    <mergeCell ref="D14:I14"/>
    <mergeCell ref="D15:I15"/>
    <mergeCell ref="D16:I16"/>
    <mergeCell ref="D17:I17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9:I9"/>
    <mergeCell ref="D10:I10"/>
    <mergeCell ref="D11:I11"/>
    <mergeCell ref="D13:I13"/>
    <mergeCell ref="D22:I22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62"/>
  <sheetViews>
    <sheetView zoomScale="84" zoomScaleNormal="84" workbookViewId="0">
      <selection activeCell="D28" sqref="D28:I2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2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2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2" x14ac:dyDescent="0.3">
      <c r="C4" t="s">
        <v>0</v>
      </c>
      <c r="D4" s="40" t="s">
        <v>167</v>
      </c>
      <c r="E4" s="40"/>
      <c r="F4" s="40"/>
      <c r="G4" s="40"/>
      <c r="I4" t="s">
        <v>1</v>
      </c>
      <c r="J4" s="30" t="s">
        <v>163</v>
      </c>
      <c r="K4" s="30"/>
      <c r="M4" t="s">
        <v>2</v>
      </c>
      <c r="N4" s="31" t="s">
        <v>164</v>
      </c>
      <c r="O4" s="31"/>
    </row>
    <row r="5" spans="2:22" ht="6.75" customHeight="1" x14ac:dyDescent="0.3">
      <c r="D5" s="5"/>
      <c r="E5" s="5"/>
      <c r="F5" s="5"/>
      <c r="G5" s="5"/>
    </row>
    <row r="6" spans="2:22" x14ac:dyDescent="0.3">
      <c r="C6" t="s">
        <v>3</v>
      </c>
      <c r="D6" s="30" t="s">
        <v>165</v>
      </c>
      <c r="E6" s="30"/>
      <c r="F6" s="30"/>
      <c r="G6" s="30"/>
      <c r="I6" s="23" t="s">
        <v>22</v>
      </c>
      <c r="J6" s="23"/>
      <c r="K6" s="34" t="s">
        <v>166</v>
      </c>
      <c r="L6" s="34"/>
      <c r="M6" s="34"/>
      <c r="N6" s="34"/>
      <c r="O6" s="34"/>
      <c r="P6" s="34"/>
    </row>
    <row r="7" spans="2:22" ht="11.25" customHeight="1" x14ac:dyDescent="0.3">
      <c r="V7" s="18"/>
    </row>
    <row r="8" spans="2:22" x14ac:dyDescent="0.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3">
      <c r="B9" s="6">
        <v>1</v>
      </c>
      <c r="C9" s="6" t="s">
        <v>42</v>
      </c>
      <c r="D9" s="29" t="s">
        <v>56</v>
      </c>
      <c r="E9" s="29"/>
      <c r="F9" s="29"/>
      <c r="G9" s="29"/>
      <c r="H9" s="29"/>
      <c r="I9" s="29"/>
      <c r="J9" s="22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10.714285714285714</v>
      </c>
    </row>
    <row r="10" spans="2:22" x14ac:dyDescent="0.3">
      <c r="B10" s="6">
        <f>B9+1</f>
        <v>2</v>
      </c>
      <c r="C10" s="6" t="s">
        <v>43</v>
      </c>
      <c r="D10" s="29" t="s">
        <v>57</v>
      </c>
      <c r="E10" s="29"/>
      <c r="F10" s="29"/>
      <c r="G10" s="29"/>
      <c r="H10" s="29"/>
      <c r="I10" s="29"/>
      <c r="J10" s="22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22" x14ac:dyDescent="0.3">
      <c r="B11" s="6">
        <f t="shared" ref="B11:B53" si="1">B10+1</f>
        <v>3</v>
      </c>
      <c r="C11" s="6" t="s">
        <v>44</v>
      </c>
      <c r="D11" s="29" t="s">
        <v>58</v>
      </c>
      <c r="E11" s="29"/>
      <c r="F11" s="29"/>
      <c r="G11" s="29"/>
      <c r="H11" s="29"/>
      <c r="I11" s="29"/>
      <c r="J11" s="22">
        <v>90.5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12.928571428571429</v>
      </c>
    </row>
    <row r="12" spans="2:22" x14ac:dyDescent="0.3">
      <c r="B12" s="6">
        <f t="shared" si="1"/>
        <v>4</v>
      </c>
      <c r="C12" s="6" t="s">
        <v>53</v>
      </c>
      <c r="D12" s="29" t="s">
        <v>67</v>
      </c>
      <c r="E12" s="29"/>
      <c r="F12" s="29"/>
      <c r="G12" s="29"/>
      <c r="H12" s="29"/>
      <c r="I12" s="29"/>
      <c r="J12" s="22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>SUM(K12:P12)/7</f>
        <v>0</v>
      </c>
    </row>
    <row r="13" spans="2:22" x14ac:dyDescent="0.3">
      <c r="B13" s="6">
        <f t="shared" si="1"/>
        <v>5</v>
      </c>
      <c r="C13" s="6" t="s">
        <v>45</v>
      </c>
      <c r="D13" s="29" t="s">
        <v>59</v>
      </c>
      <c r="E13" s="29"/>
      <c r="F13" s="29"/>
      <c r="G13" s="29"/>
      <c r="H13" s="29"/>
      <c r="I13" s="29"/>
      <c r="J13" s="22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2" x14ac:dyDescent="0.3">
      <c r="B14" s="6">
        <f t="shared" si="1"/>
        <v>6</v>
      </c>
      <c r="C14" s="6" t="s">
        <v>46</v>
      </c>
      <c r="D14" s="29" t="s">
        <v>60</v>
      </c>
      <c r="E14" s="29"/>
      <c r="F14" s="29"/>
      <c r="G14" s="29"/>
      <c r="H14" s="29"/>
      <c r="I14" s="29"/>
      <c r="J14" s="22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22" x14ac:dyDescent="0.3">
      <c r="B15" s="6">
        <f t="shared" si="1"/>
        <v>7</v>
      </c>
      <c r="C15" s="6" t="s">
        <v>71</v>
      </c>
      <c r="D15" s="29" t="s">
        <v>70</v>
      </c>
      <c r="E15" s="29"/>
      <c r="F15" s="29"/>
      <c r="G15" s="29"/>
      <c r="H15" s="29"/>
      <c r="I15" s="29"/>
      <c r="J15" s="22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>SUM(K15:P15)/7</f>
        <v>0</v>
      </c>
    </row>
    <row r="16" spans="2:22" x14ac:dyDescent="0.3">
      <c r="B16" s="6">
        <f t="shared" si="1"/>
        <v>8</v>
      </c>
      <c r="C16" s="6" t="s">
        <v>47</v>
      </c>
      <c r="D16" s="29" t="s">
        <v>61</v>
      </c>
      <c r="E16" s="29"/>
      <c r="F16" s="29"/>
      <c r="G16" s="29"/>
      <c r="H16" s="29"/>
      <c r="I16" s="29"/>
      <c r="J16" s="22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6" t="s">
        <v>48</v>
      </c>
      <c r="D17" s="29" t="s">
        <v>62</v>
      </c>
      <c r="E17" s="29"/>
      <c r="F17" s="29"/>
      <c r="G17" s="29"/>
      <c r="H17" s="29"/>
      <c r="I17" s="29"/>
      <c r="J17" s="22">
        <v>67.5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9.6428571428571423</v>
      </c>
    </row>
    <row r="18" spans="2:17" x14ac:dyDescent="0.3">
      <c r="B18" s="6">
        <f t="shared" si="1"/>
        <v>10</v>
      </c>
      <c r="C18" s="6" t="s">
        <v>49</v>
      </c>
      <c r="D18" s="29" t="s">
        <v>63</v>
      </c>
      <c r="E18" s="29"/>
      <c r="F18" s="29"/>
      <c r="G18" s="29"/>
      <c r="H18" s="29"/>
      <c r="I18" s="29"/>
      <c r="J18" s="22">
        <v>77.5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11.071428571428571</v>
      </c>
    </row>
    <row r="19" spans="2:17" x14ac:dyDescent="0.3">
      <c r="B19" s="6">
        <f t="shared" si="1"/>
        <v>11</v>
      </c>
      <c r="C19" s="6" t="s">
        <v>50</v>
      </c>
      <c r="D19" s="29" t="s">
        <v>64</v>
      </c>
      <c r="E19" s="29"/>
      <c r="F19" s="29"/>
      <c r="G19" s="29"/>
      <c r="H19" s="29"/>
      <c r="I19" s="29"/>
      <c r="J19" s="22">
        <v>82.5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11.785714285714286</v>
      </c>
    </row>
    <row r="20" spans="2:17" x14ac:dyDescent="0.3">
      <c r="B20" s="6">
        <f t="shared" si="1"/>
        <v>12</v>
      </c>
      <c r="C20" s="6" t="s">
        <v>51</v>
      </c>
      <c r="D20" s="29" t="s">
        <v>65</v>
      </c>
      <c r="E20" s="29"/>
      <c r="F20" s="29"/>
      <c r="G20" s="29"/>
      <c r="H20" s="29"/>
      <c r="I20" s="29"/>
      <c r="J20" s="22">
        <v>87.5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12.5</v>
      </c>
    </row>
    <row r="21" spans="2:17" x14ac:dyDescent="0.3">
      <c r="B21" s="6">
        <f t="shared" si="1"/>
        <v>13</v>
      </c>
      <c r="C21" s="6" t="s">
        <v>52</v>
      </c>
      <c r="D21" s="29" t="s">
        <v>66</v>
      </c>
      <c r="E21" s="29"/>
      <c r="F21" s="29"/>
      <c r="G21" s="29"/>
      <c r="H21" s="29"/>
      <c r="I21" s="29"/>
      <c r="J21" s="22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>SUM(K21:P21)/7</f>
        <v>0</v>
      </c>
    </row>
    <row r="22" spans="2:17" x14ac:dyDescent="0.3">
      <c r="B22" s="6">
        <f t="shared" si="1"/>
        <v>14</v>
      </c>
      <c r="C22" s="6" t="s">
        <v>54</v>
      </c>
      <c r="D22" s="29" t="s">
        <v>68</v>
      </c>
      <c r="E22" s="29"/>
      <c r="F22" s="29"/>
      <c r="G22" s="29"/>
      <c r="H22" s="29"/>
      <c r="I22" s="29"/>
      <c r="J22" s="22">
        <v>88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12.571428571428571</v>
      </c>
    </row>
    <row r="23" spans="2:17" x14ac:dyDescent="0.3">
      <c r="B23" s="6">
        <f t="shared" si="1"/>
        <v>15</v>
      </c>
      <c r="C23" s="6" t="s">
        <v>55</v>
      </c>
      <c r="D23" s="29" t="s">
        <v>69</v>
      </c>
      <c r="E23" s="29"/>
      <c r="F23" s="29"/>
      <c r="G23" s="29"/>
      <c r="H23" s="29"/>
      <c r="I23" s="29"/>
      <c r="J23" s="22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3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K24" s="4"/>
      <c r="L24" s="4"/>
      <c r="M24" s="4"/>
      <c r="N24" s="4"/>
      <c r="O24" s="4"/>
      <c r="P24" s="4"/>
      <c r="Q24" s="10">
        <f>SUM(K24:P24)/7</f>
        <v>0</v>
      </c>
    </row>
    <row r="25" spans="2:17" x14ac:dyDescent="0.3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50"/>
      <c r="E29" s="51"/>
      <c r="F29" s="51"/>
      <c r="G29" s="51"/>
      <c r="H29" s="51"/>
      <c r="I29" s="5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36" t="s">
        <v>19</v>
      </c>
      <c r="I54" s="36"/>
      <c r="J54" s="11">
        <f>COUNTIF(J9:J53,"&gt;=70")</f>
        <v>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7" t="s">
        <v>20</v>
      </c>
      <c r="I55" s="37"/>
      <c r="J55" s="12">
        <f>COUNTIF(J9:J53,"&lt;70")</f>
        <v>1</v>
      </c>
      <c r="K55" s="12">
        <f t="shared" ref="K55:Q55" si="5">COUNTIF(K9:K53,"&lt;70")</f>
        <v>15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3">
      <c r="C56" s="23"/>
      <c r="D56" s="23"/>
      <c r="E56" s="23"/>
      <c r="H56" s="37" t="s">
        <v>21</v>
      </c>
      <c r="I56" s="37"/>
      <c r="J56" s="12">
        <f>COUNT(J9:J53)</f>
        <v>9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3">
      <c r="C57" s="23"/>
      <c r="D57" s="23"/>
      <c r="E57" s="1"/>
      <c r="H57" s="38" t="s">
        <v>16</v>
      </c>
      <c r="I57" s="38"/>
      <c r="J57" s="13">
        <f>J54/J56</f>
        <v>0.88888888888888884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3"/>
      <c r="D58" s="23"/>
      <c r="E58" s="1"/>
      <c r="H58" s="38" t="s">
        <v>17</v>
      </c>
      <c r="I58" s="38"/>
      <c r="J58" s="13">
        <f>J55/J56</f>
        <v>0.1111111111111111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9"/>
      <c r="K61" s="39"/>
      <c r="L61" s="39"/>
      <c r="M61" s="39"/>
      <c r="N61" s="39"/>
      <c r="O61" s="39"/>
      <c r="P61" s="39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4:I14"/>
    <mergeCell ref="D12:I12"/>
    <mergeCell ref="D19:I19"/>
    <mergeCell ref="D18:I18"/>
    <mergeCell ref="D17:I17"/>
    <mergeCell ref="D16:I16"/>
    <mergeCell ref="D15:I15"/>
    <mergeCell ref="D24:I24"/>
    <mergeCell ref="D23:I23"/>
    <mergeCell ref="D22:I22"/>
    <mergeCell ref="D21:I21"/>
    <mergeCell ref="D20:I20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" zoomScale="84" zoomScaleNormal="84" workbookViewId="0">
      <selection activeCell="D29" sqref="D29:I2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">
      <c r="C4" t="s">
        <v>0</v>
      </c>
      <c r="D4" s="40" t="s">
        <v>168</v>
      </c>
      <c r="E4" s="40"/>
      <c r="F4" s="40"/>
      <c r="G4" s="40"/>
      <c r="I4" t="s">
        <v>1</v>
      </c>
      <c r="J4" s="30" t="s">
        <v>169</v>
      </c>
      <c r="K4" s="30"/>
      <c r="M4" t="s">
        <v>2</v>
      </c>
      <c r="N4" s="21" t="s">
        <v>164</v>
      </c>
      <c r="O4" s="2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165</v>
      </c>
      <c r="E6" s="30"/>
      <c r="F6" s="30"/>
      <c r="G6" s="30"/>
      <c r="I6" s="23" t="s">
        <v>22</v>
      </c>
      <c r="J6" s="23"/>
      <c r="K6" s="34" t="s">
        <v>166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175</v>
      </c>
      <c r="D9" s="42" t="s">
        <v>78</v>
      </c>
      <c r="E9" s="43"/>
      <c r="F9" s="43"/>
      <c r="G9" s="43"/>
      <c r="H9" s="43"/>
      <c r="I9" s="4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6" t="s">
        <v>176</v>
      </c>
      <c r="D10" s="41" t="s">
        <v>150</v>
      </c>
      <c r="E10" s="41"/>
      <c r="F10" s="41"/>
      <c r="G10" s="41"/>
      <c r="H10" s="41"/>
      <c r="I10" s="4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 t="s">
        <v>177</v>
      </c>
      <c r="D11" s="41" t="s">
        <v>151</v>
      </c>
      <c r="E11" s="41"/>
      <c r="F11" s="41"/>
      <c r="G11" s="41"/>
      <c r="H11" s="41"/>
      <c r="I11" s="41"/>
      <c r="J11" s="22">
        <v>87.5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12.5</v>
      </c>
    </row>
    <row r="12" spans="2:18" x14ac:dyDescent="0.3">
      <c r="B12" s="6">
        <f t="shared" si="1"/>
        <v>4</v>
      </c>
      <c r="C12" s="6" t="s">
        <v>178</v>
      </c>
      <c r="D12" s="41" t="s">
        <v>152</v>
      </c>
      <c r="E12" s="41"/>
      <c r="F12" s="41"/>
      <c r="G12" s="41"/>
      <c r="H12" s="41"/>
      <c r="I12" s="41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3">
      <c r="B13" s="6">
        <f t="shared" si="1"/>
        <v>5</v>
      </c>
      <c r="C13" s="6" t="s">
        <v>179</v>
      </c>
      <c r="D13" s="41" t="s">
        <v>153</v>
      </c>
      <c r="E13" s="41"/>
      <c r="F13" s="41"/>
      <c r="G13" s="41"/>
      <c r="H13" s="41"/>
      <c r="I13" s="41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53" t="s">
        <v>85</v>
      </c>
      <c r="D14" s="41" t="s">
        <v>180</v>
      </c>
      <c r="E14" s="41"/>
      <c r="F14" s="41"/>
      <c r="G14" s="41"/>
      <c r="H14" s="41"/>
      <c r="I14" s="4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181</v>
      </c>
      <c r="D15" s="41" t="s">
        <v>154</v>
      </c>
      <c r="E15" s="41"/>
      <c r="F15" s="41"/>
      <c r="G15" s="41"/>
      <c r="H15" s="41"/>
      <c r="I15" s="41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3">
      <c r="B16" s="6">
        <f t="shared" si="1"/>
        <v>8</v>
      </c>
      <c r="C16" s="6" t="s">
        <v>91</v>
      </c>
      <c r="D16" s="41" t="s">
        <v>155</v>
      </c>
      <c r="E16" s="41"/>
      <c r="F16" s="41"/>
      <c r="G16" s="41"/>
      <c r="H16" s="41"/>
      <c r="I16" s="41"/>
      <c r="J16" s="22">
        <v>77.5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11.071428571428571</v>
      </c>
    </row>
    <row r="17" spans="2:17" x14ac:dyDescent="0.3">
      <c r="B17" s="6">
        <f t="shared" si="1"/>
        <v>9</v>
      </c>
      <c r="C17" s="6" t="s">
        <v>182</v>
      </c>
      <c r="D17" s="41" t="s">
        <v>156</v>
      </c>
      <c r="E17" s="41"/>
      <c r="F17" s="41"/>
      <c r="G17" s="41"/>
      <c r="H17" s="41"/>
      <c r="I17" s="41"/>
      <c r="J17" s="22">
        <v>87.5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12.5</v>
      </c>
    </row>
    <row r="18" spans="2:17" x14ac:dyDescent="0.3">
      <c r="B18" s="6">
        <f t="shared" si="1"/>
        <v>10</v>
      </c>
      <c r="C18" s="6" t="s">
        <v>183</v>
      </c>
      <c r="D18" s="41" t="s">
        <v>157</v>
      </c>
      <c r="E18" s="41"/>
      <c r="F18" s="41"/>
      <c r="G18" s="41"/>
      <c r="H18" s="41"/>
      <c r="I18" s="41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3">
      <c r="B19" s="6">
        <f t="shared" si="1"/>
        <v>11</v>
      </c>
      <c r="C19" s="6" t="s">
        <v>184</v>
      </c>
      <c r="D19" s="41" t="s">
        <v>158</v>
      </c>
      <c r="E19" s="41"/>
      <c r="F19" s="41"/>
      <c r="G19" s="41"/>
      <c r="H19" s="41"/>
      <c r="I19" s="41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x14ac:dyDescent="0.3">
      <c r="B20" s="6">
        <f t="shared" si="1"/>
        <v>12</v>
      </c>
      <c r="C20" s="6" t="s">
        <v>185</v>
      </c>
      <c r="D20" s="41" t="s">
        <v>161</v>
      </c>
      <c r="E20" s="41"/>
      <c r="F20" s="41"/>
      <c r="G20" s="41"/>
      <c r="H20" s="41"/>
      <c r="I20" s="41"/>
      <c r="J20" s="22">
        <v>77.5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11.071428571428571</v>
      </c>
    </row>
    <row r="21" spans="2:17" x14ac:dyDescent="0.3">
      <c r="B21" s="6">
        <f t="shared" si="1"/>
        <v>13</v>
      </c>
      <c r="C21" s="6" t="s">
        <v>186</v>
      </c>
      <c r="D21" s="41" t="s">
        <v>159</v>
      </c>
      <c r="E21" s="41"/>
      <c r="F21" s="41"/>
      <c r="G21" s="41"/>
      <c r="H21" s="41"/>
      <c r="I21" s="41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3">
      <c r="B22" s="6">
        <f t="shared" si="1"/>
        <v>14</v>
      </c>
      <c r="C22" s="6" t="s">
        <v>187</v>
      </c>
      <c r="D22" s="41" t="s">
        <v>160</v>
      </c>
      <c r="E22" s="41"/>
      <c r="F22" s="41"/>
      <c r="G22" s="41"/>
      <c r="H22" s="41"/>
      <c r="I22" s="41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/>
      <c r="D23" s="41"/>
      <c r="E23" s="41"/>
      <c r="F23" s="41"/>
      <c r="G23" s="41"/>
      <c r="H23" s="41"/>
      <c r="I23" s="4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36" t="s">
        <v>19</v>
      </c>
      <c r="I54" s="36"/>
      <c r="J54" s="11">
        <f>COUNTIF(J9:J22,"&gt;=70")</f>
        <v>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7" t="s">
        <v>20</v>
      </c>
      <c r="I55" s="37"/>
      <c r="J55" s="12">
        <f>COUNTIF(J9:J22,"&lt;70")</f>
        <v>5</v>
      </c>
      <c r="K55" s="12">
        <f t="shared" ref="K55:Q55" si="5">COUNTIF(K9:K53,"&lt;70")</f>
        <v>14</v>
      </c>
      <c r="L55" s="12">
        <f t="shared" si="5"/>
        <v>14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">
      <c r="C56" s="23"/>
      <c r="D56" s="23"/>
      <c r="E56" s="23"/>
      <c r="H56" s="37" t="s">
        <v>21</v>
      </c>
      <c r="I56" s="37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">
      <c r="C57" s="23"/>
      <c r="D57" s="23"/>
      <c r="E57" s="1"/>
      <c r="H57" s="38" t="s">
        <v>16</v>
      </c>
      <c r="I57" s="38"/>
      <c r="J57" s="13">
        <f>J54/J56</f>
        <v>0.6428571428571429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3"/>
      <c r="D58" s="23"/>
      <c r="E58" s="1"/>
      <c r="H58" s="38" t="s">
        <v>17</v>
      </c>
      <c r="I58" s="38"/>
      <c r="J58" s="13">
        <f>J55/J56</f>
        <v>0.35714285714285715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9"/>
      <c r="K61" s="39"/>
      <c r="L61" s="39"/>
      <c r="M61" s="39"/>
      <c r="N61" s="39"/>
      <c r="O61" s="39"/>
      <c r="P61" s="39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6">
    <mergeCell ref="D14:I1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19:I1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8544-7D97-45CA-9BCB-6A89479B3002}">
  <dimension ref="B2:W62"/>
  <sheetViews>
    <sheetView zoomScale="84" zoomScaleNormal="84" workbookViewId="0">
      <selection activeCell="J9" sqref="J9:K4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3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3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3" x14ac:dyDescent="0.3">
      <c r="C4" t="s">
        <v>0</v>
      </c>
      <c r="D4" s="40" t="s">
        <v>171</v>
      </c>
      <c r="E4" s="40"/>
      <c r="F4" s="40"/>
      <c r="G4" s="40"/>
      <c r="I4" t="s">
        <v>1</v>
      </c>
      <c r="J4" s="30" t="s">
        <v>170</v>
      </c>
      <c r="K4" s="30"/>
      <c r="M4" t="s">
        <v>2</v>
      </c>
      <c r="N4" s="21" t="s">
        <v>164</v>
      </c>
      <c r="O4" s="21"/>
    </row>
    <row r="5" spans="2:23" ht="6.75" customHeight="1" x14ac:dyDescent="0.3">
      <c r="D5" s="5"/>
      <c r="E5" s="5"/>
      <c r="F5" s="5"/>
      <c r="G5" s="5"/>
    </row>
    <row r="6" spans="2:23" x14ac:dyDescent="0.3">
      <c r="C6" t="s">
        <v>3</v>
      </c>
      <c r="D6" s="30" t="s">
        <v>165</v>
      </c>
      <c r="E6" s="30"/>
      <c r="F6" s="30"/>
      <c r="G6" s="30"/>
      <c r="I6" s="23" t="s">
        <v>22</v>
      </c>
      <c r="J6" s="23"/>
      <c r="K6" s="34" t="s">
        <v>166</v>
      </c>
      <c r="L6" s="34"/>
      <c r="M6" s="34"/>
      <c r="N6" s="34"/>
      <c r="O6" s="34"/>
      <c r="P6" s="34"/>
    </row>
    <row r="7" spans="2:23" ht="11.25" customHeight="1" x14ac:dyDescent="0.3"/>
    <row r="8" spans="2:23" x14ac:dyDescent="0.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 x14ac:dyDescent="0.3">
      <c r="B9" s="6">
        <v>1</v>
      </c>
      <c r="C9" s="16" t="s">
        <v>24</v>
      </c>
      <c r="D9" s="29" t="s">
        <v>25</v>
      </c>
      <c r="E9" s="29"/>
      <c r="F9" s="29"/>
      <c r="G9" s="29"/>
      <c r="H9" s="29"/>
      <c r="I9" s="29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23" x14ac:dyDescent="0.3">
      <c r="B10" s="6">
        <f>B9+1</f>
        <v>2</v>
      </c>
      <c r="C10" s="16" t="s">
        <v>26</v>
      </c>
      <c r="D10" s="29" t="s">
        <v>27</v>
      </c>
      <c r="E10" s="29"/>
      <c r="F10" s="29"/>
      <c r="G10" s="29"/>
      <c r="H10" s="29"/>
      <c r="I10" s="29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23" x14ac:dyDescent="0.3">
      <c r="B11" s="6">
        <f t="shared" ref="B11:B53" si="1">B10+1</f>
        <v>3</v>
      </c>
      <c r="C11" s="16" t="s">
        <v>28</v>
      </c>
      <c r="D11" s="29" t="s">
        <v>29</v>
      </c>
      <c r="E11" s="29"/>
      <c r="F11" s="29"/>
      <c r="G11" s="29"/>
      <c r="H11" s="29"/>
      <c r="I11" s="29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23" x14ac:dyDescent="0.3">
      <c r="B12" s="6">
        <f t="shared" si="1"/>
        <v>4</v>
      </c>
      <c r="C12" s="16" t="s">
        <v>30</v>
      </c>
      <c r="D12" s="29" t="s">
        <v>31</v>
      </c>
      <c r="E12" s="29"/>
      <c r="F12" s="29"/>
      <c r="G12" s="29"/>
      <c r="H12" s="29"/>
      <c r="I12" s="29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23" x14ac:dyDescent="0.3">
      <c r="B13" s="6">
        <f t="shared" si="1"/>
        <v>5</v>
      </c>
      <c r="C13" s="16" t="s">
        <v>32</v>
      </c>
      <c r="D13" s="29" t="s">
        <v>33</v>
      </c>
      <c r="E13" s="29"/>
      <c r="F13" s="29"/>
      <c r="G13" s="29"/>
      <c r="H13" s="29"/>
      <c r="I13" s="29"/>
      <c r="J13" s="4"/>
      <c r="K13" s="4"/>
      <c r="L13" s="4"/>
      <c r="M13" s="4"/>
      <c r="N13" s="4"/>
      <c r="O13" s="4"/>
      <c r="P13" s="4"/>
      <c r="Q13" s="10">
        <f t="shared" si="0"/>
        <v>0</v>
      </c>
      <c r="W13" s="17"/>
    </row>
    <row r="14" spans="2:23" x14ac:dyDescent="0.3">
      <c r="B14" s="6">
        <f t="shared" si="1"/>
        <v>6</v>
      </c>
      <c r="C14" s="16" t="s">
        <v>34</v>
      </c>
      <c r="D14" s="29" t="s">
        <v>35</v>
      </c>
      <c r="E14" s="29"/>
      <c r="F14" s="29"/>
      <c r="G14" s="29"/>
      <c r="H14" s="29"/>
      <c r="I14" s="29"/>
      <c r="J14" s="4"/>
      <c r="K14" s="4"/>
      <c r="L14" s="4"/>
      <c r="M14" s="4"/>
      <c r="N14" s="4"/>
      <c r="O14" s="4"/>
      <c r="P14" s="4"/>
      <c r="Q14" s="10">
        <f t="shared" si="0"/>
        <v>0</v>
      </c>
      <c r="W14" s="17"/>
    </row>
    <row r="15" spans="2:23" x14ac:dyDescent="0.3">
      <c r="B15" s="6">
        <f t="shared" si="1"/>
        <v>7</v>
      </c>
      <c r="C15" s="16" t="s">
        <v>36</v>
      </c>
      <c r="D15" s="29" t="s">
        <v>37</v>
      </c>
      <c r="E15" s="29"/>
      <c r="F15" s="29"/>
      <c r="G15" s="29"/>
      <c r="H15" s="29"/>
      <c r="I15" s="29"/>
      <c r="J15" s="4"/>
      <c r="K15" s="4"/>
      <c r="L15" s="4"/>
      <c r="M15" s="4"/>
      <c r="N15" s="4"/>
      <c r="O15" s="4"/>
      <c r="P15" s="4"/>
      <c r="Q15" s="10">
        <f t="shared" si="0"/>
        <v>0</v>
      </c>
      <c r="W15" s="17"/>
    </row>
    <row r="16" spans="2:23" x14ac:dyDescent="0.3">
      <c r="B16" s="6">
        <f t="shared" si="1"/>
        <v>8</v>
      </c>
      <c r="C16" s="16" t="s">
        <v>38</v>
      </c>
      <c r="D16" s="29" t="s">
        <v>39</v>
      </c>
      <c r="E16" s="29"/>
      <c r="F16" s="29"/>
      <c r="G16" s="29"/>
      <c r="H16" s="29"/>
      <c r="I16" s="29"/>
      <c r="J16" s="4"/>
      <c r="K16" s="4"/>
      <c r="L16" s="4"/>
      <c r="M16" s="4"/>
      <c r="N16" s="4"/>
      <c r="O16" s="4"/>
      <c r="P16" s="4"/>
      <c r="Q16" s="10">
        <f t="shared" si="0"/>
        <v>0</v>
      </c>
      <c r="W16" s="17"/>
    </row>
    <row r="17" spans="2:23" x14ac:dyDescent="0.3">
      <c r="B17" s="6">
        <f t="shared" si="1"/>
        <v>9</v>
      </c>
      <c r="C17" s="16" t="s">
        <v>40</v>
      </c>
      <c r="D17" s="29" t="s">
        <v>41</v>
      </c>
      <c r="E17" s="29"/>
      <c r="F17" s="29"/>
      <c r="G17" s="29"/>
      <c r="H17" s="29"/>
      <c r="I17" s="29"/>
      <c r="J17" s="4"/>
      <c r="K17" s="4"/>
      <c r="L17" s="4"/>
      <c r="M17" s="4"/>
      <c r="N17" s="4"/>
      <c r="O17" s="4"/>
      <c r="P17" s="4"/>
      <c r="Q17" s="10">
        <f t="shared" si="0"/>
        <v>0</v>
      </c>
      <c r="W17" s="17"/>
    </row>
    <row r="18" spans="2:23" x14ac:dyDescent="0.3">
      <c r="B18" s="6">
        <f t="shared" si="1"/>
        <v>10</v>
      </c>
      <c r="C18" s="6"/>
      <c r="D18" s="24"/>
      <c r="E18" s="24"/>
      <c r="F18" s="24"/>
      <c r="G18" s="24"/>
      <c r="H18" s="24"/>
      <c r="I18" s="24"/>
      <c r="J18" s="4"/>
      <c r="K18" s="4"/>
      <c r="L18" s="4"/>
      <c r="M18" s="4"/>
      <c r="N18" s="4"/>
      <c r="O18" s="4"/>
      <c r="P18" s="4"/>
      <c r="Q18" s="10">
        <f t="shared" si="0"/>
        <v>0</v>
      </c>
      <c r="W18" s="17"/>
    </row>
    <row r="19" spans="2:23" x14ac:dyDescent="0.3">
      <c r="B19" s="6">
        <f t="shared" si="1"/>
        <v>11</v>
      </c>
      <c r="C19" s="6"/>
      <c r="D19" s="24"/>
      <c r="E19" s="24"/>
      <c r="F19" s="24"/>
      <c r="G19" s="24"/>
      <c r="H19" s="24"/>
      <c r="I19" s="24"/>
      <c r="J19" s="4"/>
      <c r="K19" s="4"/>
      <c r="L19" s="4"/>
      <c r="M19" s="4"/>
      <c r="N19" s="4"/>
      <c r="O19" s="4"/>
      <c r="P19" s="4"/>
      <c r="Q19" s="10">
        <f t="shared" si="0"/>
        <v>0</v>
      </c>
      <c r="W19" s="17"/>
    </row>
    <row r="20" spans="2:23" x14ac:dyDescent="0.3">
      <c r="B20" s="6">
        <f t="shared" si="1"/>
        <v>12</v>
      </c>
      <c r="C20" s="6"/>
      <c r="D20" s="24"/>
      <c r="E20" s="24"/>
      <c r="F20" s="24"/>
      <c r="G20" s="24"/>
      <c r="H20" s="24"/>
      <c r="I20" s="24"/>
      <c r="J20" s="4"/>
      <c r="K20" s="4"/>
      <c r="L20" s="4"/>
      <c r="M20" s="4"/>
      <c r="N20" s="4"/>
      <c r="O20" s="4"/>
      <c r="P20" s="4"/>
      <c r="Q20" s="10">
        <f t="shared" si="0"/>
        <v>0</v>
      </c>
      <c r="W20" s="17"/>
    </row>
    <row r="21" spans="2:23" x14ac:dyDescent="0.3">
      <c r="B21" s="6">
        <f t="shared" si="1"/>
        <v>13</v>
      </c>
      <c r="C21" s="6"/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4"/>
      <c r="Q21" s="10">
        <f t="shared" si="0"/>
        <v>0</v>
      </c>
      <c r="W21" s="17"/>
    </row>
    <row r="22" spans="2:23" x14ac:dyDescent="0.3">
      <c r="B22" s="6">
        <f t="shared" si="1"/>
        <v>14</v>
      </c>
      <c r="C22" s="6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>
        <f t="shared" si="0"/>
        <v>0</v>
      </c>
      <c r="W22" s="17"/>
    </row>
    <row r="23" spans="2:23" x14ac:dyDescent="0.3">
      <c r="B23" s="6">
        <f t="shared" si="1"/>
        <v>15</v>
      </c>
      <c r="C23" s="6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>
        <f t="shared" si="0"/>
        <v>0</v>
      </c>
      <c r="W23" s="17"/>
    </row>
    <row r="24" spans="2:23" x14ac:dyDescent="0.3">
      <c r="B24" s="6">
        <f t="shared" si="1"/>
        <v>16</v>
      </c>
      <c r="C24" s="6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>
        <f t="shared" si="0"/>
        <v>0</v>
      </c>
      <c r="W24" s="17"/>
    </row>
    <row r="25" spans="2:23" x14ac:dyDescent="0.3">
      <c r="B25" s="6">
        <f t="shared" si="1"/>
        <v>17</v>
      </c>
      <c r="C25" s="6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>
        <f t="shared" si="0"/>
        <v>0</v>
      </c>
      <c r="W25" s="17"/>
    </row>
    <row r="26" spans="2:23" x14ac:dyDescent="0.3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 x14ac:dyDescent="0.3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 x14ac:dyDescent="0.3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 x14ac:dyDescent="0.3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 x14ac:dyDescent="0.3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 x14ac:dyDescent="0.3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 x14ac:dyDescent="0.3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36" t="s">
        <v>19</v>
      </c>
      <c r="I54" s="36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7" t="s">
        <v>20</v>
      </c>
      <c r="I55" s="3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3"/>
      <c r="D56" s="23"/>
      <c r="E56" s="23"/>
      <c r="H56" s="37" t="s">
        <v>21</v>
      </c>
      <c r="I56" s="37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3"/>
      <c r="D57" s="23"/>
      <c r="E57" s="1"/>
      <c r="H57" s="38" t="s">
        <v>16</v>
      </c>
      <c r="I57" s="38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3"/>
      <c r="D58" s="23"/>
      <c r="E58" s="1"/>
      <c r="H58" s="38" t="s">
        <v>17</v>
      </c>
      <c r="I58" s="38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9"/>
      <c r="K61" s="39"/>
      <c r="L61" s="39"/>
      <c r="M61" s="39"/>
      <c r="N61" s="39"/>
      <c r="O61" s="39"/>
      <c r="P61" s="39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6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62"/>
  <sheetViews>
    <sheetView topLeftCell="A17" zoomScale="84" zoomScaleNormal="84" workbookViewId="0">
      <selection activeCell="U19" sqref="U12:U1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4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4" x14ac:dyDescent="0.3">
      <c r="C4" t="s">
        <v>0</v>
      </c>
      <c r="D4" s="40" t="s">
        <v>171</v>
      </c>
      <c r="E4" s="40"/>
      <c r="F4" s="40"/>
      <c r="G4" s="40"/>
      <c r="I4" t="s">
        <v>1</v>
      </c>
      <c r="J4" s="30" t="s">
        <v>172</v>
      </c>
      <c r="K4" s="30"/>
      <c r="M4" t="s">
        <v>2</v>
      </c>
      <c r="N4" s="21" t="s">
        <v>164</v>
      </c>
      <c r="O4" s="21"/>
    </row>
    <row r="5" spans="2:24" ht="6.75" customHeight="1" x14ac:dyDescent="0.3">
      <c r="D5" s="5"/>
      <c r="E5" s="5"/>
      <c r="F5" s="5"/>
      <c r="G5" s="5"/>
    </row>
    <row r="6" spans="2:24" x14ac:dyDescent="0.3">
      <c r="C6" t="s">
        <v>3</v>
      </c>
      <c r="D6" s="30" t="s">
        <v>165</v>
      </c>
      <c r="E6" s="30"/>
      <c r="F6" s="30"/>
      <c r="G6" s="30"/>
      <c r="I6" s="23" t="s">
        <v>22</v>
      </c>
      <c r="J6" s="23"/>
      <c r="K6" s="34" t="s">
        <v>166</v>
      </c>
      <c r="L6" s="34"/>
      <c r="M6" s="34"/>
      <c r="N6" s="34"/>
      <c r="O6" s="34"/>
      <c r="P6" s="34"/>
    </row>
    <row r="7" spans="2:24" ht="11.25" customHeight="1" x14ac:dyDescent="0.3"/>
    <row r="8" spans="2:24" x14ac:dyDescent="0.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3">
      <c r="B9" s="6">
        <v>1</v>
      </c>
      <c r="C9" s="6" t="s">
        <v>72</v>
      </c>
      <c r="D9" s="45" t="s">
        <v>73</v>
      </c>
      <c r="E9" s="45"/>
      <c r="F9" s="45"/>
      <c r="G9" s="45"/>
      <c r="H9" s="45"/>
      <c r="I9" s="45"/>
      <c r="J9" s="4"/>
      <c r="K9" s="4"/>
      <c r="L9" s="4"/>
      <c r="M9" s="4"/>
      <c r="N9" s="4"/>
      <c r="O9" s="4"/>
      <c r="P9" s="4"/>
      <c r="Q9" s="10">
        <f>SUM(J9:P9)/7</f>
        <v>0</v>
      </c>
      <c r="U9" s="17"/>
      <c r="V9" s="46"/>
      <c r="W9" s="46"/>
      <c r="X9" s="46"/>
    </row>
    <row r="10" spans="2:24" x14ac:dyDescent="0.3">
      <c r="B10" s="6">
        <f>B9+1</f>
        <v>2</v>
      </c>
      <c r="C10" s="6" t="s">
        <v>74</v>
      </c>
      <c r="D10" s="45" t="s">
        <v>75</v>
      </c>
      <c r="E10" s="45"/>
      <c r="F10" s="45"/>
      <c r="G10" s="45"/>
      <c r="H10" s="45"/>
      <c r="I10" s="45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  <c r="V10" s="46"/>
      <c r="W10" s="46"/>
      <c r="X10" s="46"/>
    </row>
    <row r="11" spans="2:24" x14ac:dyDescent="0.3">
      <c r="B11" s="6">
        <f t="shared" ref="B11:B53" si="1">B10+1</f>
        <v>3</v>
      </c>
      <c r="C11" s="6" t="s">
        <v>149</v>
      </c>
      <c r="D11" s="45" t="s">
        <v>110</v>
      </c>
      <c r="E11" s="45"/>
      <c r="F11" s="45"/>
      <c r="G11" s="45"/>
      <c r="H11" s="45"/>
      <c r="I11" s="45"/>
      <c r="J11" s="4"/>
      <c r="K11" s="4"/>
      <c r="L11" s="4"/>
      <c r="M11" s="4"/>
      <c r="N11" s="4"/>
      <c r="O11" s="4"/>
      <c r="P11" s="4"/>
      <c r="Q11" s="10">
        <f t="shared" si="0"/>
        <v>0</v>
      </c>
      <c r="V11" s="46"/>
      <c r="W11" s="46"/>
      <c r="X11" s="46"/>
    </row>
    <row r="12" spans="2:24" x14ac:dyDescent="0.3">
      <c r="B12" s="6">
        <f t="shared" si="1"/>
        <v>4</v>
      </c>
      <c r="C12" s="6" t="s">
        <v>76</v>
      </c>
      <c r="D12" s="45" t="s">
        <v>77</v>
      </c>
      <c r="E12" s="45"/>
      <c r="F12" s="45"/>
      <c r="G12" s="45"/>
      <c r="H12" s="45"/>
      <c r="I12" s="45"/>
      <c r="J12" s="4"/>
      <c r="K12" s="4"/>
      <c r="L12" s="4"/>
      <c r="M12" s="4"/>
      <c r="N12" s="4"/>
      <c r="O12" s="4"/>
      <c r="P12" s="4"/>
      <c r="Q12" s="10">
        <f t="shared" si="0"/>
        <v>0</v>
      </c>
      <c r="V12" s="46"/>
      <c r="W12" s="46"/>
      <c r="X12" s="46"/>
    </row>
    <row r="13" spans="2:24" x14ac:dyDescent="0.3">
      <c r="B13" s="6">
        <f t="shared" si="1"/>
        <v>5</v>
      </c>
      <c r="C13" s="6" t="s">
        <v>79</v>
      </c>
      <c r="D13" s="45" t="s">
        <v>80</v>
      </c>
      <c r="E13" s="45"/>
      <c r="F13" s="45"/>
      <c r="G13" s="45"/>
      <c r="H13" s="45"/>
      <c r="I13" s="45"/>
      <c r="J13" s="4"/>
      <c r="K13" s="4"/>
      <c r="L13" s="4"/>
      <c r="M13" s="4"/>
      <c r="N13" s="4"/>
      <c r="O13" s="4"/>
      <c r="P13" s="4"/>
      <c r="Q13" s="10">
        <f t="shared" si="0"/>
        <v>0</v>
      </c>
      <c r="V13" s="46"/>
      <c r="W13" s="46"/>
      <c r="X13" s="46"/>
    </row>
    <row r="14" spans="2:24" x14ac:dyDescent="0.3">
      <c r="B14" s="6">
        <f t="shared" si="1"/>
        <v>6</v>
      </c>
      <c r="C14" s="6" t="s">
        <v>81</v>
      </c>
      <c r="D14" s="45" t="s">
        <v>82</v>
      </c>
      <c r="E14" s="45"/>
      <c r="F14" s="45"/>
      <c r="G14" s="45"/>
      <c r="H14" s="45"/>
      <c r="I14" s="45"/>
      <c r="J14" s="4"/>
      <c r="K14" s="4"/>
      <c r="L14" s="4"/>
      <c r="M14" s="4"/>
      <c r="N14" s="4"/>
      <c r="O14" s="4"/>
      <c r="P14" s="4"/>
      <c r="Q14" s="10">
        <f t="shared" si="0"/>
        <v>0</v>
      </c>
      <c r="V14" s="46"/>
      <c r="W14" s="46"/>
      <c r="X14" s="46"/>
    </row>
    <row r="15" spans="2:24" x14ac:dyDescent="0.3">
      <c r="B15" s="6">
        <f t="shared" si="1"/>
        <v>7</v>
      </c>
      <c r="C15" s="6" t="s">
        <v>83</v>
      </c>
      <c r="D15" s="45" t="s">
        <v>84</v>
      </c>
      <c r="E15" s="45"/>
      <c r="F15" s="45"/>
      <c r="G15" s="45"/>
      <c r="H15" s="45"/>
      <c r="I15" s="45"/>
      <c r="J15" s="4"/>
      <c r="K15" s="4"/>
      <c r="L15" s="4"/>
      <c r="M15" s="4"/>
      <c r="N15" s="4"/>
      <c r="O15" s="4"/>
      <c r="P15" s="4"/>
      <c r="Q15" s="10">
        <f t="shared" si="0"/>
        <v>0</v>
      </c>
      <c r="V15" s="46"/>
      <c r="W15" s="46"/>
      <c r="X15" s="46"/>
    </row>
    <row r="16" spans="2:24" x14ac:dyDescent="0.3">
      <c r="B16" s="6">
        <f t="shared" si="1"/>
        <v>8</v>
      </c>
      <c r="C16" s="6" t="s">
        <v>86</v>
      </c>
      <c r="D16" s="45" t="s">
        <v>87</v>
      </c>
      <c r="E16" s="45"/>
      <c r="F16" s="45"/>
      <c r="G16" s="45"/>
      <c r="H16" s="45"/>
      <c r="I16" s="45"/>
      <c r="J16" s="4"/>
      <c r="K16" s="4"/>
      <c r="L16" s="4"/>
      <c r="M16" s="4"/>
      <c r="N16" s="4"/>
      <c r="O16" s="4"/>
      <c r="P16" s="4"/>
      <c r="Q16" s="10">
        <f t="shared" si="0"/>
        <v>0</v>
      </c>
      <c r="V16" s="46"/>
      <c r="W16" s="46"/>
      <c r="X16" s="46"/>
    </row>
    <row r="17" spans="2:24" x14ac:dyDescent="0.3">
      <c r="B17" s="6">
        <f t="shared" si="1"/>
        <v>9</v>
      </c>
      <c r="C17" s="6" t="s">
        <v>88</v>
      </c>
      <c r="D17" s="45" t="s">
        <v>89</v>
      </c>
      <c r="E17" s="45"/>
      <c r="F17" s="45"/>
      <c r="G17" s="45"/>
      <c r="H17" s="45"/>
      <c r="I17" s="45"/>
      <c r="J17" s="4"/>
      <c r="K17" s="4"/>
      <c r="L17" s="4"/>
      <c r="M17" s="4"/>
      <c r="N17" s="4"/>
      <c r="O17" s="4"/>
      <c r="P17" s="4"/>
      <c r="Q17" s="10">
        <f t="shared" si="0"/>
        <v>0</v>
      </c>
      <c r="V17" s="46"/>
      <c r="W17" s="46"/>
      <c r="X17" s="46"/>
    </row>
    <row r="18" spans="2:24" x14ac:dyDescent="0.3">
      <c r="B18" s="6">
        <f t="shared" si="1"/>
        <v>10</v>
      </c>
      <c r="C18" s="6" t="s">
        <v>85</v>
      </c>
      <c r="D18" s="45" t="s">
        <v>90</v>
      </c>
      <c r="E18" s="45"/>
      <c r="F18" s="45"/>
      <c r="G18" s="45"/>
      <c r="H18" s="45"/>
      <c r="I18" s="45"/>
      <c r="J18" s="4"/>
      <c r="K18" s="4"/>
      <c r="L18" s="4"/>
      <c r="M18" s="4"/>
      <c r="N18" s="4"/>
      <c r="O18" s="4"/>
      <c r="P18" s="4"/>
      <c r="Q18" s="10">
        <f t="shared" si="0"/>
        <v>0</v>
      </c>
      <c r="V18" s="46"/>
      <c r="W18" s="46"/>
      <c r="X18" s="46"/>
    </row>
    <row r="19" spans="2:24" x14ac:dyDescent="0.3">
      <c r="B19" s="6">
        <f t="shared" si="1"/>
        <v>11</v>
      </c>
      <c r="C19" s="6" t="s">
        <v>92</v>
      </c>
      <c r="D19" s="45" t="s">
        <v>93</v>
      </c>
      <c r="E19" s="45"/>
      <c r="F19" s="45"/>
      <c r="G19" s="45"/>
      <c r="H19" s="45"/>
      <c r="I19" s="45"/>
      <c r="J19" s="4"/>
      <c r="K19" s="4"/>
      <c r="L19" s="4"/>
      <c r="M19" s="4"/>
      <c r="N19" s="4"/>
      <c r="O19" s="4"/>
      <c r="P19" s="4"/>
      <c r="Q19" s="10">
        <f t="shared" si="0"/>
        <v>0</v>
      </c>
      <c r="V19" s="46"/>
      <c r="W19" s="46"/>
      <c r="X19" s="46"/>
    </row>
    <row r="20" spans="2:24" x14ac:dyDescent="0.3">
      <c r="B20" s="6">
        <f t="shared" si="1"/>
        <v>12</v>
      </c>
      <c r="C20" s="6" t="s">
        <v>94</v>
      </c>
      <c r="D20" s="45" t="s">
        <v>95</v>
      </c>
      <c r="E20" s="45"/>
      <c r="F20" s="45"/>
      <c r="G20" s="45"/>
      <c r="H20" s="45"/>
      <c r="I20" s="45"/>
      <c r="J20" s="4"/>
      <c r="K20" s="4"/>
      <c r="L20" s="4"/>
      <c r="M20" s="4"/>
      <c r="N20" s="4"/>
      <c r="O20" s="4"/>
      <c r="P20" s="4"/>
      <c r="Q20" s="10">
        <f t="shared" si="0"/>
        <v>0</v>
      </c>
      <c r="V20" s="46"/>
      <c r="W20" s="46"/>
      <c r="X20" s="46"/>
    </row>
    <row r="21" spans="2:24" x14ac:dyDescent="0.3">
      <c r="B21" s="6">
        <f t="shared" si="1"/>
        <v>13</v>
      </c>
      <c r="C21" s="6" t="s">
        <v>96</v>
      </c>
      <c r="D21" s="45" t="s">
        <v>97</v>
      </c>
      <c r="E21" s="45"/>
      <c r="F21" s="45"/>
      <c r="G21" s="45"/>
      <c r="H21" s="45"/>
      <c r="I21" s="45"/>
      <c r="J21" s="4"/>
      <c r="K21" s="4"/>
      <c r="L21" s="4"/>
      <c r="M21" s="4"/>
      <c r="N21" s="4"/>
      <c r="O21" s="4"/>
      <c r="P21" s="4"/>
      <c r="Q21" s="10">
        <f t="shared" si="0"/>
        <v>0</v>
      </c>
      <c r="V21" s="46"/>
      <c r="W21" s="46"/>
      <c r="X21" s="46"/>
    </row>
    <row r="22" spans="2:24" x14ac:dyDescent="0.3">
      <c r="B22" s="6">
        <f t="shared" si="1"/>
        <v>14</v>
      </c>
      <c r="C22" s="6" t="s">
        <v>98</v>
      </c>
      <c r="D22" s="45" t="s">
        <v>99</v>
      </c>
      <c r="E22" s="45"/>
      <c r="F22" s="45"/>
      <c r="G22" s="45"/>
      <c r="H22" s="45"/>
      <c r="I22" s="45"/>
      <c r="J22" s="4"/>
      <c r="K22" s="4"/>
      <c r="L22" s="4"/>
      <c r="M22" s="4"/>
      <c r="N22" s="4"/>
      <c r="O22" s="4"/>
      <c r="P22" s="4"/>
      <c r="Q22" s="10">
        <f t="shared" si="0"/>
        <v>0</v>
      </c>
      <c r="V22" s="46"/>
      <c r="W22" s="46"/>
      <c r="X22" s="46"/>
    </row>
    <row r="23" spans="2:24" x14ac:dyDescent="0.3">
      <c r="B23" s="6">
        <f t="shared" si="1"/>
        <v>15</v>
      </c>
      <c r="C23" s="6" t="s">
        <v>100</v>
      </c>
      <c r="D23" s="45" t="s">
        <v>101</v>
      </c>
      <c r="E23" s="45"/>
      <c r="F23" s="45"/>
      <c r="G23" s="45"/>
      <c r="H23" s="45"/>
      <c r="I23" s="45"/>
      <c r="J23" s="4"/>
      <c r="K23" s="4"/>
      <c r="L23" s="4"/>
      <c r="M23" s="4"/>
      <c r="N23" s="4"/>
      <c r="O23" s="4"/>
      <c r="P23" s="4"/>
      <c r="Q23" s="10">
        <f t="shared" si="0"/>
        <v>0</v>
      </c>
      <c r="V23" s="46"/>
      <c r="W23" s="46"/>
      <c r="X23" s="46"/>
    </row>
    <row r="24" spans="2:24" x14ac:dyDescent="0.3">
      <c r="B24" s="6">
        <f t="shared" si="1"/>
        <v>16</v>
      </c>
      <c r="C24" s="6" t="s">
        <v>102</v>
      </c>
      <c r="D24" s="45" t="s">
        <v>103</v>
      </c>
      <c r="E24" s="45"/>
      <c r="F24" s="45"/>
      <c r="G24" s="45"/>
      <c r="H24" s="45"/>
      <c r="I24" s="45"/>
      <c r="J24" s="4"/>
      <c r="K24" s="4"/>
      <c r="L24" s="4"/>
      <c r="M24" s="4"/>
      <c r="N24" s="4"/>
      <c r="O24" s="4"/>
      <c r="P24" s="4"/>
      <c r="Q24" s="10">
        <f t="shared" si="0"/>
        <v>0</v>
      </c>
      <c r="V24" s="46"/>
      <c r="W24" s="46"/>
      <c r="X24" s="46"/>
    </row>
    <row r="25" spans="2:24" x14ac:dyDescent="0.3">
      <c r="B25" s="6">
        <f t="shared" si="1"/>
        <v>17</v>
      </c>
      <c r="C25" s="6" t="s">
        <v>104</v>
      </c>
      <c r="D25" s="45" t="s">
        <v>105</v>
      </c>
      <c r="E25" s="45"/>
      <c r="F25" s="45"/>
      <c r="G25" s="45"/>
      <c r="H25" s="45"/>
      <c r="I25" s="45"/>
      <c r="J25" s="4"/>
      <c r="K25" s="4"/>
      <c r="L25" s="4"/>
      <c r="M25" s="4"/>
      <c r="N25" s="4"/>
      <c r="O25" s="4"/>
      <c r="P25" s="4"/>
      <c r="Q25" s="10">
        <f t="shared" si="0"/>
        <v>0</v>
      </c>
      <c r="V25" s="46"/>
      <c r="W25" s="46"/>
      <c r="X25" s="46"/>
    </row>
    <row r="26" spans="2:24" x14ac:dyDescent="0.3">
      <c r="B26" s="6">
        <f t="shared" si="1"/>
        <v>18</v>
      </c>
      <c r="C26" s="6" t="s">
        <v>188</v>
      </c>
      <c r="D26" s="45" t="s">
        <v>111</v>
      </c>
      <c r="E26" s="45"/>
      <c r="F26" s="45"/>
      <c r="G26" s="45"/>
      <c r="H26" s="45"/>
      <c r="I26" s="45"/>
      <c r="J26" s="4"/>
      <c r="K26" s="4"/>
      <c r="L26" s="4"/>
      <c r="M26" s="4"/>
      <c r="N26" s="4"/>
      <c r="O26" s="4"/>
      <c r="P26" s="4"/>
      <c r="Q26" s="10">
        <f t="shared" si="0"/>
        <v>0</v>
      </c>
      <c r="V26" s="46"/>
      <c r="W26" s="46"/>
      <c r="X26" s="46"/>
    </row>
    <row r="27" spans="2:24" x14ac:dyDescent="0.3">
      <c r="B27" s="6">
        <f t="shared" si="1"/>
        <v>19</v>
      </c>
      <c r="C27" s="6" t="s">
        <v>106</v>
      </c>
      <c r="D27" s="45" t="s">
        <v>107</v>
      </c>
      <c r="E27" s="45"/>
      <c r="F27" s="45"/>
      <c r="G27" s="45"/>
      <c r="H27" s="45"/>
      <c r="I27" s="45"/>
      <c r="J27" s="4"/>
      <c r="K27" s="4"/>
      <c r="L27" s="4"/>
      <c r="M27" s="4"/>
      <c r="N27" s="4"/>
      <c r="O27" s="4"/>
      <c r="P27" s="4"/>
      <c r="Q27" s="10">
        <f t="shared" si="0"/>
        <v>0</v>
      </c>
      <c r="V27" s="46"/>
      <c r="W27" s="46"/>
      <c r="X27" s="46"/>
    </row>
    <row r="28" spans="2:24" x14ac:dyDescent="0.3">
      <c r="B28" s="6">
        <f t="shared" si="1"/>
        <v>20</v>
      </c>
      <c r="C28" s="6" t="s">
        <v>108</v>
      </c>
      <c r="D28" s="45" t="s">
        <v>109</v>
      </c>
      <c r="E28" s="45"/>
      <c r="F28" s="45"/>
      <c r="G28" s="45"/>
      <c r="H28" s="45"/>
      <c r="I28" s="45"/>
      <c r="J28" s="4"/>
      <c r="K28" s="4"/>
      <c r="L28" s="4"/>
      <c r="M28" s="4"/>
      <c r="N28" s="4"/>
      <c r="O28" s="4"/>
      <c r="P28" s="4"/>
      <c r="Q28" s="10">
        <f t="shared" si="0"/>
        <v>0</v>
      </c>
      <c r="V28" s="46"/>
      <c r="W28" s="46"/>
      <c r="X28" s="46"/>
    </row>
    <row r="29" spans="2:24" x14ac:dyDescent="0.3">
      <c r="B29" s="6">
        <f t="shared" si="1"/>
        <v>21</v>
      </c>
      <c r="C29" s="6"/>
      <c r="D29" s="45"/>
      <c r="E29" s="45"/>
      <c r="F29" s="45"/>
      <c r="G29" s="45"/>
      <c r="H29" s="45"/>
      <c r="I29" s="45"/>
      <c r="J29" s="4"/>
      <c r="K29" s="4"/>
      <c r="L29" s="4"/>
      <c r="M29" s="4"/>
      <c r="N29" s="4"/>
      <c r="O29" s="4"/>
      <c r="P29" s="4"/>
      <c r="Q29" s="10">
        <f t="shared" si="0"/>
        <v>0</v>
      </c>
      <c r="V29" s="46"/>
      <c r="W29" s="46"/>
      <c r="X29" s="46"/>
    </row>
    <row r="30" spans="2:24" x14ac:dyDescent="0.3">
      <c r="B30" s="6">
        <f t="shared" si="1"/>
        <v>22</v>
      </c>
      <c r="C30" s="6"/>
      <c r="D30" s="45"/>
      <c r="E30" s="45"/>
      <c r="F30" s="45"/>
      <c r="G30" s="45"/>
      <c r="H30" s="45"/>
      <c r="I30" s="45"/>
      <c r="J30" s="4"/>
      <c r="K30" s="4"/>
      <c r="L30" s="4"/>
      <c r="M30" s="4"/>
      <c r="N30" s="4"/>
      <c r="O30" s="4"/>
      <c r="P30" s="4"/>
      <c r="Q30" s="10">
        <f t="shared" si="0"/>
        <v>0</v>
      </c>
      <c r="V30" s="46"/>
      <c r="W30" s="46"/>
      <c r="X30" s="46"/>
    </row>
    <row r="31" spans="2:24" x14ac:dyDescent="0.3">
      <c r="B31" s="6">
        <f t="shared" si="1"/>
        <v>23</v>
      </c>
      <c r="C31" s="6"/>
      <c r="D31" s="45"/>
      <c r="E31" s="45"/>
      <c r="F31" s="45"/>
      <c r="G31" s="45"/>
      <c r="H31" s="45"/>
      <c r="I31" s="45"/>
      <c r="J31" s="4"/>
      <c r="K31" s="4"/>
      <c r="L31" s="4"/>
      <c r="M31" s="4"/>
      <c r="N31" s="4"/>
      <c r="O31" s="4"/>
      <c r="P31" s="4"/>
      <c r="Q31" s="10">
        <f t="shared" si="0"/>
        <v>0</v>
      </c>
      <c r="V31" s="46"/>
      <c r="W31" s="46"/>
      <c r="X31" s="46"/>
    </row>
    <row r="32" spans="2:24" x14ac:dyDescent="0.3">
      <c r="B32" s="6">
        <f t="shared" si="1"/>
        <v>24</v>
      </c>
      <c r="C32" s="6"/>
      <c r="D32" s="45"/>
      <c r="E32" s="45"/>
      <c r="F32" s="45"/>
      <c r="G32" s="45"/>
      <c r="H32" s="45"/>
      <c r="I32" s="4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36" t="s">
        <v>19</v>
      </c>
      <c r="I54" s="36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7" t="s">
        <v>20</v>
      </c>
      <c r="I55" s="3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3"/>
      <c r="D56" s="23"/>
      <c r="E56" s="23"/>
      <c r="H56" s="37" t="s">
        <v>21</v>
      </c>
      <c r="I56" s="37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3"/>
      <c r="D57" s="23"/>
      <c r="E57" s="1"/>
      <c r="H57" s="38" t="s">
        <v>16</v>
      </c>
      <c r="I57" s="38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3"/>
      <c r="D58" s="23"/>
      <c r="E58" s="1"/>
      <c r="H58" s="38" t="s">
        <v>17</v>
      </c>
      <c r="I58" s="38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9"/>
      <c r="K61" s="39"/>
      <c r="L61" s="39"/>
      <c r="M61" s="39"/>
      <c r="N61" s="39"/>
      <c r="O61" s="39"/>
      <c r="P61" s="39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89">
    <mergeCell ref="D8:I8"/>
    <mergeCell ref="D9:I9"/>
    <mergeCell ref="D10:I10"/>
    <mergeCell ref="D11:I11"/>
    <mergeCell ref="D12:I12"/>
    <mergeCell ref="B2:P2"/>
    <mergeCell ref="C3:P3"/>
    <mergeCell ref="D4:G4"/>
    <mergeCell ref="J4:K4"/>
    <mergeCell ref="D6:G6"/>
    <mergeCell ref="I6:J6"/>
    <mergeCell ref="K6:P6"/>
    <mergeCell ref="D14:I14"/>
    <mergeCell ref="D13:I13"/>
    <mergeCell ref="D17:I17"/>
    <mergeCell ref="D15:I15"/>
    <mergeCell ref="D16:I16"/>
    <mergeCell ref="D37:I37"/>
    <mergeCell ref="D26:I26"/>
    <mergeCell ref="D23:I23"/>
    <mergeCell ref="D24:I24"/>
    <mergeCell ref="D25:I25"/>
    <mergeCell ref="D27:I27"/>
    <mergeCell ref="D28:I28"/>
    <mergeCell ref="D33:I33"/>
    <mergeCell ref="D34:I34"/>
    <mergeCell ref="D35:I35"/>
    <mergeCell ref="D36:I36"/>
    <mergeCell ref="D31:I31"/>
    <mergeCell ref="D32:I32"/>
    <mergeCell ref="D29:I29"/>
    <mergeCell ref="D30:I30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30:X30"/>
    <mergeCell ref="V31:X31"/>
    <mergeCell ref="V24:X24"/>
    <mergeCell ref="V25:X25"/>
    <mergeCell ref="V26:X26"/>
    <mergeCell ref="V27:X27"/>
    <mergeCell ref="V28:X28"/>
    <mergeCell ref="D20:I20"/>
    <mergeCell ref="D22:I22"/>
    <mergeCell ref="D18:I18"/>
    <mergeCell ref="D19:I19"/>
    <mergeCell ref="V29:X29"/>
    <mergeCell ref="V19:X19"/>
    <mergeCell ref="V20:X20"/>
    <mergeCell ref="V21:X21"/>
    <mergeCell ref="V22:X22"/>
    <mergeCell ref="V23:X23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X62"/>
  <sheetViews>
    <sheetView tabSelected="1" zoomScale="84" zoomScaleNormal="84" workbookViewId="0">
      <selection activeCell="N35" sqref="N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4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4" x14ac:dyDescent="0.3">
      <c r="C4" t="s">
        <v>0</v>
      </c>
      <c r="D4" s="40" t="s">
        <v>173</v>
      </c>
      <c r="E4" s="40"/>
      <c r="F4" s="40"/>
      <c r="G4" s="40"/>
      <c r="I4" t="s">
        <v>1</v>
      </c>
      <c r="J4" s="30" t="s">
        <v>174</v>
      </c>
      <c r="K4" s="30"/>
      <c r="M4" t="s">
        <v>2</v>
      </c>
      <c r="N4" s="21" t="s">
        <v>164</v>
      </c>
      <c r="O4" s="21"/>
    </row>
    <row r="5" spans="2:24" ht="6.75" customHeight="1" x14ac:dyDescent="0.3">
      <c r="D5" s="5"/>
      <c r="E5" s="5"/>
      <c r="F5" s="5"/>
      <c r="G5" s="5"/>
    </row>
    <row r="6" spans="2:24" x14ac:dyDescent="0.3">
      <c r="C6" t="s">
        <v>3</v>
      </c>
      <c r="D6" s="30" t="s">
        <v>165</v>
      </c>
      <c r="E6" s="30"/>
      <c r="F6" s="30"/>
      <c r="G6" s="30"/>
      <c r="I6" s="23" t="s">
        <v>22</v>
      </c>
      <c r="J6" s="23"/>
      <c r="K6" s="34" t="s">
        <v>166</v>
      </c>
      <c r="L6" s="34"/>
      <c r="M6" s="34"/>
      <c r="N6" s="34"/>
      <c r="O6" s="34"/>
      <c r="P6" s="34"/>
    </row>
    <row r="7" spans="2:24" ht="11.25" customHeight="1" x14ac:dyDescent="0.3"/>
    <row r="8" spans="2:24" x14ac:dyDescent="0.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3">
      <c r="B9" s="6">
        <v>1</v>
      </c>
      <c r="C9" s="16" t="s">
        <v>148</v>
      </c>
      <c r="D9" s="29" t="s">
        <v>145</v>
      </c>
      <c r="E9" s="29"/>
      <c r="F9" s="29"/>
      <c r="G9" s="29"/>
      <c r="H9" s="29"/>
      <c r="I9" s="29"/>
      <c r="J9" s="22">
        <v>88.8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12.685714285714285</v>
      </c>
    </row>
    <row r="10" spans="2:24" x14ac:dyDescent="0.3">
      <c r="B10" s="6">
        <f>B9+1</f>
        <v>2</v>
      </c>
      <c r="C10" s="16" t="s">
        <v>112</v>
      </c>
      <c r="D10" s="29" t="s">
        <v>113</v>
      </c>
      <c r="E10" s="29"/>
      <c r="F10" s="29"/>
      <c r="G10" s="29"/>
      <c r="H10" s="29"/>
      <c r="I10" s="29"/>
      <c r="J10" s="22">
        <v>83.6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11.942857142857141</v>
      </c>
    </row>
    <row r="11" spans="2:24" x14ac:dyDescent="0.3">
      <c r="B11" s="6">
        <f t="shared" ref="B11:B53" si="1">B10+1</f>
        <v>3</v>
      </c>
      <c r="C11" s="16" t="s">
        <v>114</v>
      </c>
      <c r="D11" s="29" t="s">
        <v>115</v>
      </c>
      <c r="E11" s="29" t="s">
        <v>115</v>
      </c>
      <c r="F11" s="29" t="s">
        <v>115</v>
      </c>
      <c r="G11" s="29" t="s">
        <v>115</v>
      </c>
      <c r="H11" s="29" t="s">
        <v>115</v>
      </c>
      <c r="I11" s="29" t="s">
        <v>115</v>
      </c>
      <c r="J11" s="22">
        <v>78.8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11.257142857142856</v>
      </c>
      <c r="U11" s="17"/>
      <c r="V11" s="20"/>
      <c r="W11" s="19"/>
      <c r="X11" s="19"/>
    </row>
    <row r="12" spans="2:24" x14ac:dyDescent="0.3">
      <c r="B12" s="6">
        <f t="shared" si="1"/>
        <v>4</v>
      </c>
      <c r="C12" s="16" t="s">
        <v>116</v>
      </c>
      <c r="D12" s="29" t="s">
        <v>117</v>
      </c>
      <c r="E12" s="29" t="s">
        <v>117</v>
      </c>
      <c r="F12" s="29" t="s">
        <v>117</v>
      </c>
      <c r="G12" s="29" t="s">
        <v>117</v>
      </c>
      <c r="H12" s="29" t="s">
        <v>117</v>
      </c>
      <c r="I12" s="29" t="s">
        <v>117</v>
      </c>
      <c r="J12" s="22">
        <v>95.6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13.657142857142857</v>
      </c>
      <c r="U12" s="17"/>
      <c r="V12" s="17"/>
    </row>
    <row r="13" spans="2:24" x14ac:dyDescent="0.3">
      <c r="B13" s="6">
        <f t="shared" si="1"/>
        <v>5</v>
      </c>
      <c r="C13" s="16" t="s">
        <v>118</v>
      </c>
      <c r="D13" s="29" t="s">
        <v>119</v>
      </c>
      <c r="E13" s="29" t="s">
        <v>119</v>
      </c>
      <c r="F13" s="29" t="s">
        <v>119</v>
      </c>
      <c r="G13" s="29" t="s">
        <v>119</v>
      </c>
      <c r="H13" s="29" t="s">
        <v>119</v>
      </c>
      <c r="I13" s="29" t="s">
        <v>119</v>
      </c>
      <c r="J13" s="22">
        <v>94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13.428571428571429</v>
      </c>
      <c r="U13" s="17"/>
      <c r="V13" s="17"/>
    </row>
    <row r="14" spans="2:24" x14ac:dyDescent="0.3">
      <c r="B14" s="6">
        <f t="shared" si="1"/>
        <v>6</v>
      </c>
      <c r="C14" s="16" t="s">
        <v>120</v>
      </c>
      <c r="D14" s="29" t="s">
        <v>121</v>
      </c>
      <c r="E14" s="29" t="s">
        <v>121</v>
      </c>
      <c r="F14" s="29" t="s">
        <v>121</v>
      </c>
      <c r="G14" s="29" t="s">
        <v>121</v>
      </c>
      <c r="H14" s="29" t="s">
        <v>121</v>
      </c>
      <c r="I14" s="29" t="s">
        <v>121</v>
      </c>
      <c r="J14" s="22">
        <v>83.4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11.914285714285715</v>
      </c>
      <c r="U14" s="17"/>
      <c r="V14" s="17"/>
    </row>
    <row r="15" spans="2:24" x14ac:dyDescent="0.3">
      <c r="B15" s="6">
        <f t="shared" si="1"/>
        <v>7</v>
      </c>
      <c r="C15" s="16" t="s">
        <v>122</v>
      </c>
      <c r="D15" s="29" t="s">
        <v>123</v>
      </c>
      <c r="E15" s="29" t="s">
        <v>123</v>
      </c>
      <c r="F15" s="29" t="s">
        <v>123</v>
      </c>
      <c r="G15" s="29" t="s">
        <v>123</v>
      </c>
      <c r="H15" s="29" t="s">
        <v>123</v>
      </c>
      <c r="I15" s="29" t="s">
        <v>123</v>
      </c>
      <c r="J15" s="22">
        <v>93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13.285714285714286</v>
      </c>
      <c r="U15" s="17"/>
      <c r="V15" s="17"/>
    </row>
    <row r="16" spans="2:24" x14ac:dyDescent="0.3">
      <c r="B16" s="6">
        <f t="shared" si="1"/>
        <v>8</v>
      </c>
      <c r="C16" s="16" t="s">
        <v>189</v>
      </c>
      <c r="D16" s="29" t="s">
        <v>190</v>
      </c>
      <c r="E16" s="29"/>
      <c r="F16" s="29"/>
      <c r="G16" s="29"/>
      <c r="H16" s="29"/>
      <c r="I16" s="29"/>
      <c r="J16" s="22">
        <v>90.8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12.971428571428572</v>
      </c>
      <c r="U16" s="17"/>
      <c r="V16" s="17"/>
    </row>
    <row r="17" spans="2:22" x14ac:dyDescent="0.3">
      <c r="B17" s="6">
        <f t="shared" si="1"/>
        <v>9</v>
      </c>
      <c r="C17" s="16" t="s">
        <v>124</v>
      </c>
      <c r="D17" s="29" t="s">
        <v>125</v>
      </c>
      <c r="E17" s="29" t="s">
        <v>125</v>
      </c>
      <c r="F17" s="29" t="s">
        <v>125</v>
      </c>
      <c r="G17" s="29" t="s">
        <v>125</v>
      </c>
      <c r="H17" s="29" t="s">
        <v>125</v>
      </c>
      <c r="I17" s="29" t="s">
        <v>125</v>
      </c>
      <c r="J17" s="22">
        <v>85.2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12.171428571428573</v>
      </c>
      <c r="U17" s="17"/>
      <c r="V17" s="17"/>
    </row>
    <row r="18" spans="2:22" x14ac:dyDescent="0.3">
      <c r="B18" s="6">
        <f t="shared" si="1"/>
        <v>10</v>
      </c>
      <c r="C18" s="16" t="s">
        <v>126</v>
      </c>
      <c r="D18" s="29" t="s">
        <v>127</v>
      </c>
      <c r="E18" s="29" t="s">
        <v>127</v>
      </c>
      <c r="F18" s="29" t="s">
        <v>127</v>
      </c>
      <c r="G18" s="29" t="s">
        <v>127</v>
      </c>
      <c r="H18" s="29" t="s">
        <v>127</v>
      </c>
      <c r="I18" s="29" t="s">
        <v>127</v>
      </c>
      <c r="J18" s="22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U18" s="17"/>
      <c r="V18" s="17"/>
    </row>
    <row r="19" spans="2:22" x14ac:dyDescent="0.3">
      <c r="B19" s="6">
        <f t="shared" si="1"/>
        <v>11</v>
      </c>
      <c r="C19" s="16" t="s">
        <v>128</v>
      </c>
      <c r="D19" s="29" t="s">
        <v>129</v>
      </c>
      <c r="E19" s="29" t="s">
        <v>129</v>
      </c>
      <c r="F19" s="29" t="s">
        <v>129</v>
      </c>
      <c r="G19" s="29" t="s">
        <v>129</v>
      </c>
      <c r="H19" s="29" t="s">
        <v>129</v>
      </c>
      <c r="I19" s="29" t="s">
        <v>129</v>
      </c>
      <c r="J19" s="22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U19" s="17"/>
      <c r="V19" s="17"/>
    </row>
    <row r="20" spans="2:22" x14ac:dyDescent="0.3">
      <c r="B20" s="6">
        <f t="shared" si="1"/>
        <v>12</v>
      </c>
      <c r="C20" s="16" t="s">
        <v>191</v>
      </c>
      <c r="D20" s="29" t="s">
        <v>146</v>
      </c>
      <c r="E20" s="29"/>
      <c r="F20" s="29"/>
      <c r="G20" s="29"/>
      <c r="H20" s="29"/>
      <c r="I20" s="29"/>
      <c r="J20" s="22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12.571428571428571</v>
      </c>
      <c r="U20" s="17"/>
      <c r="V20" s="20"/>
    </row>
    <row r="21" spans="2:22" x14ac:dyDescent="0.3">
      <c r="B21" s="6">
        <f t="shared" si="1"/>
        <v>13</v>
      </c>
      <c r="C21" s="16" t="s">
        <v>130</v>
      </c>
      <c r="D21" s="29" t="s">
        <v>131</v>
      </c>
      <c r="E21" s="29" t="s">
        <v>131</v>
      </c>
      <c r="F21" s="29" t="s">
        <v>131</v>
      </c>
      <c r="G21" s="29" t="s">
        <v>131</v>
      </c>
      <c r="H21" s="29" t="s">
        <v>131</v>
      </c>
      <c r="I21" s="29" t="s">
        <v>131</v>
      </c>
      <c r="J21" s="22">
        <v>93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13.285714285714286</v>
      </c>
      <c r="U21" s="17"/>
      <c r="V21" s="17"/>
    </row>
    <row r="22" spans="2:22" x14ac:dyDescent="0.3">
      <c r="B22" s="6">
        <f t="shared" si="1"/>
        <v>14</v>
      </c>
      <c r="C22" s="16" t="s">
        <v>132</v>
      </c>
      <c r="D22" s="29" t="s">
        <v>133</v>
      </c>
      <c r="E22" s="29" t="s">
        <v>133</v>
      </c>
      <c r="F22" s="29" t="s">
        <v>133</v>
      </c>
      <c r="G22" s="29" t="s">
        <v>133</v>
      </c>
      <c r="H22" s="29" t="s">
        <v>133</v>
      </c>
      <c r="I22" s="29" t="s">
        <v>133</v>
      </c>
      <c r="J22" s="22">
        <v>88.199999999999989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12.599999999999998</v>
      </c>
      <c r="U22" s="17"/>
      <c r="V22" s="17"/>
    </row>
    <row r="23" spans="2:22" x14ac:dyDescent="0.3">
      <c r="B23" s="6">
        <f t="shared" si="1"/>
        <v>15</v>
      </c>
      <c r="C23" s="16" t="s">
        <v>192</v>
      </c>
      <c r="D23" s="29" t="s">
        <v>144</v>
      </c>
      <c r="E23" s="29"/>
      <c r="F23" s="29"/>
      <c r="G23" s="29"/>
      <c r="H23" s="29"/>
      <c r="I23" s="29"/>
      <c r="J23" s="22">
        <v>83.4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11.914285714285715</v>
      </c>
      <c r="U23" s="17"/>
      <c r="V23" s="17"/>
    </row>
    <row r="24" spans="2:22" x14ac:dyDescent="0.3">
      <c r="B24" s="6">
        <f t="shared" si="1"/>
        <v>16</v>
      </c>
      <c r="C24" s="16" t="s">
        <v>134</v>
      </c>
      <c r="D24" s="29" t="s">
        <v>135</v>
      </c>
      <c r="E24" s="29" t="s">
        <v>135</v>
      </c>
      <c r="F24" s="29" t="s">
        <v>135</v>
      </c>
      <c r="G24" s="29" t="s">
        <v>135</v>
      </c>
      <c r="H24" s="29" t="s">
        <v>135</v>
      </c>
      <c r="I24" s="29" t="s">
        <v>135</v>
      </c>
      <c r="J24" s="22">
        <v>86.2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12.314285714285715</v>
      </c>
      <c r="U24" s="17"/>
      <c r="V24" s="17"/>
    </row>
    <row r="25" spans="2:22" x14ac:dyDescent="0.3">
      <c r="B25" s="6">
        <f t="shared" si="1"/>
        <v>17</v>
      </c>
      <c r="C25" s="16" t="s">
        <v>193</v>
      </c>
      <c r="D25" s="29" t="s">
        <v>194</v>
      </c>
      <c r="E25" s="29"/>
      <c r="F25" s="29"/>
      <c r="G25" s="29"/>
      <c r="H25" s="29"/>
      <c r="I25" s="29"/>
      <c r="J25" s="22">
        <v>84.2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12.028571428571428</v>
      </c>
      <c r="U25" s="17"/>
      <c r="V25" s="17"/>
    </row>
    <row r="26" spans="2:22" x14ac:dyDescent="0.3">
      <c r="B26" s="6">
        <f t="shared" si="1"/>
        <v>18</v>
      </c>
      <c r="C26" s="16" t="s">
        <v>195</v>
      </c>
      <c r="D26" s="29" t="s">
        <v>147</v>
      </c>
      <c r="E26" s="29"/>
      <c r="F26" s="29"/>
      <c r="G26" s="29"/>
      <c r="H26" s="29" t="s">
        <v>137</v>
      </c>
      <c r="I26" s="29" t="s">
        <v>137</v>
      </c>
      <c r="J26" s="22">
        <v>85.8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12.257142857142856</v>
      </c>
      <c r="U26" s="17"/>
      <c r="V26" s="17"/>
    </row>
    <row r="27" spans="2:22" x14ac:dyDescent="0.3">
      <c r="B27" s="6">
        <f t="shared" si="1"/>
        <v>19</v>
      </c>
      <c r="C27" s="16" t="s">
        <v>136</v>
      </c>
      <c r="D27" s="29" t="s">
        <v>137</v>
      </c>
      <c r="E27" s="29"/>
      <c r="F27" s="29"/>
      <c r="G27" s="29"/>
      <c r="H27" s="29"/>
      <c r="I27" s="29"/>
      <c r="J27" s="22">
        <v>81.2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11.6</v>
      </c>
      <c r="U27" s="17"/>
      <c r="V27" s="17"/>
    </row>
    <row r="28" spans="2:22" x14ac:dyDescent="0.3">
      <c r="B28" s="6">
        <f t="shared" si="1"/>
        <v>20</v>
      </c>
      <c r="C28" s="16" t="s">
        <v>138</v>
      </c>
      <c r="D28" s="29" t="s">
        <v>139</v>
      </c>
      <c r="E28" s="29" t="s">
        <v>139</v>
      </c>
      <c r="F28" s="29" t="s">
        <v>139</v>
      </c>
      <c r="G28" s="29" t="s">
        <v>139</v>
      </c>
      <c r="H28" s="29" t="s">
        <v>141</v>
      </c>
      <c r="I28" s="29" t="s">
        <v>141</v>
      </c>
      <c r="J28" s="22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22" x14ac:dyDescent="0.3">
      <c r="B29" s="6">
        <f t="shared" si="1"/>
        <v>21</v>
      </c>
      <c r="C29" s="16" t="s">
        <v>140</v>
      </c>
      <c r="D29" s="29" t="s">
        <v>141</v>
      </c>
      <c r="E29" s="29" t="s">
        <v>141</v>
      </c>
      <c r="F29" s="29" t="s">
        <v>141</v>
      </c>
      <c r="G29" s="29" t="s">
        <v>141</v>
      </c>
      <c r="H29" s="29" t="s">
        <v>143</v>
      </c>
      <c r="I29" s="29" t="s">
        <v>143</v>
      </c>
      <c r="J29" s="22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22" x14ac:dyDescent="0.3">
      <c r="B30" s="6">
        <f t="shared" si="1"/>
        <v>22</v>
      </c>
      <c r="C30" s="16" t="s">
        <v>142</v>
      </c>
      <c r="D30" s="29" t="s">
        <v>143</v>
      </c>
      <c r="E30" s="29" t="s">
        <v>143</v>
      </c>
      <c r="F30" s="29" t="s">
        <v>143</v>
      </c>
      <c r="G30" s="29" t="s">
        <v>143</v>
      </c>
      <c r="H30" s="29"/>
      <c r="I30" s="29"/>
      <c r="J30" s="22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22" x14ac:dyDescent="0.3">
      <c r="B31" s="6">
        <f t="shared" si="1"/>
        <v>23</v>
      </c>
      <c r="D31" s="47"/>
      <c r="E31" s="48"/>
      <c r="F31" s="48"/>
      <c r="G31" s="48"/>
      <c r="H31" s="48"/>
      <c r="I31" s="4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2" x14ac:dyDescent="0.3">
      <c r="B32" s="6">
        <f t="shared" si="1"/>
        <v>24</v>
      </c>
      <c r="C32" s="6"/>
      <c r="D32" s="47"/>
      <c r="E32" s="48"/>
      <c r="F32" s="48"/>
      <c r="G32" s="48"/>
      <c r="H32" s="48"/>
      <c r="I32" s="4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3"/>
      <c r="D54" s="23"/>
      <c r="E54" s="1"/>
      <c r="H54" s="36" t="s">
        <v>19</v>
      </c>
      <c r="I54" s="36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3"/>
      <c r="D55" s="23"/>
      <c r="E55" s="8"/>
      <c r="H55" s="37" t="s">
        <v>20</v>
      </c>
      <c r="I55" s="37"/>
      <c r="J55" s="12">
        <f>COUNTIF(J9:J53,"&lt;70")</f>
        <v>4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3">
      <c r="C56" s="23"/>
      <c r="D56" s="23"/>
      <c r="E56" s="23"/>
      <c r="H56" s="37" t="s">
        <v>21</v>
      </c>
      <c r="I56" s="37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3">
      <c r="C57" s="23"/>
      <c r="D57" s="23"/>
      <c r="E57" s="1"/>
      <c r="H57" s="38" t="s">
        <v>16</v>
      </c>
      <c r="I57" s="38"/>
      <c r="J57" s="13">
        <f>J54/J56</f>
        <v>0.81818181818181823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3"/>
      <c r="D58" s="23"/>
      <c r="E58" s="1"/>
      <c r="H58" s="38" t="s">
        <v>17</v>
      </c>
      <c r="I58" s="38"/>
      <c r="J58" s="13">
        <f>J55/J56</f>
        <v>0.18181818181818182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3"/>
      <c r="D59" s="23"/>
      <c r="E59" s="8"/>
    </row>
    <row r="60" spans="2:17" x14ac:dyDescent="0.3">
      <c r="C60" s="1"/>
      <c r="D60" s="1"/>
      <c r="E60" s="8"/>
    </row>
    <row r="61" spans="2:17" x14ac:dyDescent="0.3">
      <c r="J61" s="39"/>
      <c r="K61" s="39"/>
      <c r="L61" s="39"/>
      <c r="M61" s="39"/>
      <c r="N61" s="39"/>
      <c r="O61" s="39"/>
      <c r="P61" s="39"/>
    </row>
    <row r="62" spans="2:17" x14ac:dyDescent="0.3">
      <c r="J62" s="33" t="s">
        <v>18</v>
      </c>
      <c r="K62" s="33"/>
      <c r="L62" s="33"/>
      <c r="M62" s="33"/>
      <c r="N62" s="33"/>
      <c r="O62" s="33"/>
      <c r="P62" s="33"/>
    </row>
  </sheetData>
  <mergeCells count="66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11:I11"/>
    <mergeCell ref="D12:I12"/>
    <mergeCell ref="D10:I10"/>
    <mergeCell ref="D9:I9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33:I33"/>
    <mergeCell ref="D34:I34"/>
    <mergeCell ref="D35:I35"/>
    <mergeCell ref="D36:I36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C58:D58"/>
    <mergeCell ref="H58:I58"/>
    <mergeCell ref="D50:I50"/>
    <mergeCell ref="D51:I51"/>
    <mergeCell ref="D52:I52"/>
    <mergeCell ref="D53:I53"/>
    <mergeCell ref="C54:D54"/>
    <mergeCell ref="H54:I54"/>
    <mergeCell ref="D31:I31"/>
    <mergeCell ref="D32:I32"/>
    <mergeCell ref="D26:I26"/>
    <mergeCell ref="D27:I27"/>
    <mergeCell ref="D28:I28"/>
    <mergeCell ref="D29:I29"/>
    <mergeCell ref="D30:I3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I.O I</vt:lpstr>
      <vt:lpstr>HSI</vt:lpstr>
      <vt:lpstr>ADO I</vt:lpstr>
      <vt:lpstr>ING ECON B</vt:lpstr>
      <vt:lpstr>ING ECON A</vt:lpstr>
      <vt:lpstr>ANALISIS Y MEJORA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GB</cp:lastModifiedBy>
  <cp:lastPrinted>2023-03-21T15:13:53Z</cp:lastPrinted>
  <dcterms:created xsi:type="dcterms:W3CDTF">2023-03-14T19:16:59Z</dcterms:created>
  <dcterms:modified xsi:type="dcterms:W3CDTF">2023-03-23T01:02:51Z</dcterms:modified>
</cp:coreProperties>
</file>