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ELVIRA GB\Documents\1 FEBRERO-JULIO 2023\ESCOLARIZADO\REPORTES MCPA\3 REPORTE 3 29 MAYO\"/>
    </mc:Choice>
  </mc:AlternateContent>
  <xr:revisionPtr revIDLastSave="0" documentId="13_ncr:1_{170EFB3D-CB26-4CD3-8CB2-B71448BF6B15}" xr6:coauthVersionLast="47" xr6:coauthVersionMax="47" xr10:uidLastSave="{00000000-0000-0000-0000-000000000000}"/>
  <bookViews>
    <workbookView xWindow="-110" yWindow="-110" windowWidth="19420" windowHeight="10300" firstSheet="1" activeTab="4" xr2:uid="{00000000-000D-0000-FFFF-FFFF00000000}"/>
  </bookViews>
  <sheets>
    <sheet name="ING ECON A" sheetId="6" r:id="rId1"/>
    <sheet name="ING ECON B" sheetId="7" r:id="rId2"/>
    <sheet name="I.O I" sheetId="1" r:id="rId3"/>
    <sheet name="HSI" sheetId="4" r:id="rId4"/>
    <sheet name="ADO I" sheetId="3" r:id="rId5"/>
    <sheet name="ANALISIS Y MEJORA 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3" l="1"/>
  <c r="J54" i="3"/>
  <c r="Q23" i="4" l="1"/>
  <c r="Q22" i="4"/>
  <c r="Q21" i="4"/>
  <c r="Q16" i="4"/>
  <c r="Q15" i="4"/>
  <c r="Q14" i="4"/>
  <c r="Q13" i="4"/>
  <c r="P56" i="7"/>
  <c r="O56" i="7"/>
  <c r="N56" i="7"/>
  <c r="M56" i="7"/>
  <c r="L56" i="7"/>
  <c r="K56" i="7"/>
  <c r="J56" i="7"/>
  <c r="P55" i="7"/>
  <c r="P58" i="7" s="1"/>
  <c r="O55" i="7"/>
  <c r="O58" i="7" s="1"/>
  <c r="N55" i="7"/>
  <c r="N58" i="7" s="1"/>
  <c r="M55" i="7"/>
  <c r="M58" i="7" s="1"/>
  <c r="L55" i="7"/>
  <c r="L58" i="7" s="1"/>
  <c r="K55" i="7"/>
  <c r="J55" i="7"/>
  <c r="P54" i="7"/>
  <c r="P57" i="7" s="1"/>
  <c r="O54" i="7"/>
  <c r="O57" i="7" s="1"/>
  <c r="N54" i="7"/>
  <c r="N57" i="7" s="1"/>
  <c r="M54" i="7"/>
  <c r="M57" i="7" s="1"/>
  <c r="L54" i="7"/>
  <c r="L57" i="7" s="1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10" i="7"/>
  <c r="B10" i="7"/>
  <c r="Q9" i="7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K55" i="5"/>
  <c r="K58" i="5" s="1"/>
  <c r="J55" i="5"/>
  <c r="P54" i="5"/>
  <c r="P57" i="5" s="1"/>
  <c r="O54" i="5"/>
  <c r="O57" i="5" s="1"/>
  <c r="N54" i="5"/>
  <c r="N57" i="5" s="1"/>
  <c r="M54" i="5"/>
  <c r="M57" i="5" s="1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L56" i="4"/>
  <c r="K56" i="4"/>
  <c r="P55" i="4"/>
  <c r="O55" i="4"/>
  <c r="N55" i="4"/>
  <c r="N58" i="4" s="1"/>
  <c r="L55" i="4"/>
  <c r="K55" i="4"/>
  <c r="P54" i="4"/>
  <c r="O54" i="4"/>
  <c r="N54" i="4"/>
  <c r="N57" i="4" s="1"/>
  <c r="L54" i="4"/>
  <c r="K54" i="4"/>
  <c r="K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0" i="4"/>
  <c r="Q19" i="4"/>
  <c r="Q18" i="4"/>
  <c r="Q17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N58" i="3" s="1"/>
  <c r="M55" i="3"/>
  <c r="L55" i="3"/>
  <c r="K55" i="3"/>
  <c r="K58" i="3" s="1"/>
  <c r="P54" i="3"/>
  <c r="O54" i="3"/>
  <c r="O57" i="3" s="1"/>
  <c r="N54" i="3"/>
  <c r="N57" i="3" s="1"/>
  <c r="M54" i="3"/>
  <c r="M57" i="3" s="1"/>
  <c r="L54" i="3"/>
  <c r="K54" i="3"/>
  <c r="K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7" i="6" l="1"/>
  <c r="K58" i="6"/>
  <c r="J58" i="7"/>
  <c r="J57" i="7"/>
  <c r="O57" i="4"/>
  <c r="P57" i="4"/>
  <c r="P58" i="4"/>
  <c r="K58" i="4"/>
  <c r="O58" i="4"/>
  <c r="J57" i="5"/>
  <c r="K58" i="7"/>
  <c r="K57" i="7"/>
  <c r="Q56" i="7"/>
  <c r="J55" i="4"/>
  <c r="J54" i="4"/>
  <c r="J56" i="4"/>
  <c r="J58" i="5"/>
  <c r="L58" i="5"/>
  <c r="L57" i="5"/>
  <c r="P58" i="3"/>
  <c r="J58" i="3"/>
  <c r="J57" i="3"/>
  <c r="Q54" i="7"/>
  <c r="Q55" i="7"/>
  <c r="P57" i="3"/>
  <c r="Q56" i="5"/>
  <c r="L58" i="3"/>
  <c r="M58" i="3"/>
  <c r="Q56" i="3"/>
  <c r="L57" i="3"/>
  <c r="L58" i="4"/>
  <c r="L57" i="4"/>
  <c r="Q56" i="6"/>
  <c r="M58" i="6"/>
  <c r="O58" i="6"/>
  <c r="Q54" i="6"/>
  <c r="Q55" i="6"/>
  <c r="Q54" i="5"/>
  <c r="Q55" i="5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8" i="6"/>
  <c r="Q58" i="7"/>
  <c r="Q57" i="7"/>
  <c r="Q58" i="5"/>
  <c r="Q57" i="5"/>
  <c r="J57" i="4"/>
  <c r="J58" i="4"/>
  <c r="Q58" i="3"/>
  <c r="Q57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  <c r="M55" i="4" l="1"/>
  <c r="M54" i="4"/>
  <c r="M56" i="4"/>
  <c r="Q24" i="4"/>
  <c r="Q54" i="4" s="1"/>
  <c r="M57" i="4" l="1"/>
  <c r="M58" i="4"/>
  <c r="Q56" i="4"/>
  <c r="Q57" i="4" s="1"/>
  <c r="Q55" i="4"/>
  <c r="Q58" i="4" s="1"/>
</calcChain>
</file>

<file path=xl/sharedStrings.xml><?xml version="1.0" encoding="utf-8"?>
<sst xmlns="http://schemas.openxmlformats.org/spreadsheetml/2006/main" count="426" uniqueCount="195">
  <si>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</si>
  <si>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</si>
  <si>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</si>
  <si>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</si>
  <si>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</si>
  <si>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</si>
  <si>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</si>
  <si>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</si>
  <si>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</si>
  <si>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</si>
  <si>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</si>
  <si>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</si>
  <si>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</si>
  <si>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</si>
  <si>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</si>
  <si>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</si>
  <si>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</si>
  <si>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</si>
  <si>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</si>
  <si>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</si>
  <si>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</si>
  <si>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</si>
  <si>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</si>
  <si>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</si>
  <si>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201U0011</t>
  </si>
  <si>
    <t>CHAGALA LUCHO ISIS IMELDA</t>
  </si>
  <si>
    <t>201U0012</t>
  </si>
  <si>
    <t>CHAGALA MARTINEZ MARCOS</t>
  </si>
  <si>
    <t>201U0020</t>
  </si>
  <si>
    <t>GARCÍA REYES KARLA PAOLA</t>
  </si>
  <si>
    <t>201U0022</t>
  </si>
  <si>
    <t>GOXCON XOLOT GERARDO</t>
  </si>
  <si>
    <t>201U0033</t>
  </si>
  <si>
    <t>MARCIAL FABIAN JOSELYN</t>
  </si>
  <si>
    <t>201U0520</t>
  </si>
  <si>
    <t>ORGANISTA BELLI EDWIN</t>
  </si>
  <si>
    <t>201U0048</t>
  </si>
  <si>
    <t>TENORIO TEMICH ROCIO ABIGAIL</t>
  </si>
  <si>
    <t>201U0054</t>
  </si>
  <si>
    <t>VILLEGAS IXTEPAN EDER DE JESUS</t>
  </si>
  <si>
    <t>201U0055</t>
  </si>
  <si>
    <t>XALA RIVEROL GREYS KAROL</t>
  </si>
  <si>
    <t>211U0072</t>
  </si>
  <si>
    <t>211U0078</t>
  </si>
  <si>
    <t>211U0082</t>
  </si>
  <si>
    <t>211U0085</t>
  </si>
  <si>
    <t>211U0601</t>
  </si>
  <si>
    <t>211U0606</t>
  </si>
  <si>
    <t>211U0100</t>
  </si>
  <si>
    <t>211U0101</t>
  </si>
  <si>
    <t>211U0113</t>
  </si>
  <si>
    <t>211U0115</t>
  </si>
  <si>
    <t>211U0116</t>
  </si>
  <si>
    <t>231U0004</t>
  </si>
  <si>
    <t>211U0119</t>
  </si>
  <si>
    <t>211U0122</t>
  </si>
  <si>
    <t>CESAR EDUARDO CAPORAL VALENTIN</t>
  </si>
  <si>
    <t>AURORA CHIGUIL PEREZ</t>
  </si>
  <si>
    <t>ALONDRA JARED CRUZ JUAREZ</t>
  </si>
  <si>
    <t>MARIA FERNANDA FIGUEROA GOMEZ</t>
  </si>
  <si>
    <t>MAYBETH GALINDO CATEMAXCA</t>
  </si>
  <si>
    <t>JONATHAN DE J MENDOZA CHIGO</t>
  </si>
  <si>
    <t>KARLA MELISSA MIL CASTILLO</t>
  </si>
  <si>
    <t>MONICA MIXTEGA CAYETANO</t>
  </si>
  <si>
    <t>OMAR YAEL RINCON PEDROZA</t>
  </si>
  <si>
    <t>PABLO RIVEROLL SANTOS</t>
  </si>
  <si>
    <t>ZAIR OTONIEL SOSA AMOROSO</t>
  </si>
  <si>
    <t>TITO DOMINGUEZ ARRES</t>
  </si>
  <si>
    <t>AMERICA YAMILET TON LOPEZ</t>
  </si>
  <si>
    <t>ROSARIO DEL CARMEN TOTO POLITO</t>
  </si>
  <si>
    <t>LOPEZ FIGUEROLA EDWIN DE JESUS</t>
  </si>
  <si>
    <t>211U0646</t>
  </si>
  <si>
    <t>201U0006</t>
  </si>
  <si>
    <t>ANTELE DOMINGUEZ PABLO AKARY</t>
  </si>
  <si>
    <t>201U0007</t>
  </si>
  <si>
    <t>ATAXCA CAGAL EVELYN</t>
  </si>
  <si>
    <t>201U0008</t>
  </si>
  <si>
    <t>CAPORAL ANDRADE LUIS RODOLFO</t>
  </si>
  <si>
    <t>CHIGUIL HERNANDEZ EDUARDO MANUEL</t>
  </si>
  <si>
    <t>201U0013</t>
  </si>
  <si>
    <t>CHIPOL POLITO EDUARDO</t>
  </si>
  <si>
    <t>201U0017</t>
  </si>
  <si>
    <t>CRUZ SOSA LUIS FELIPE</t>
  </si>
  <si>
    <t>201U0021</t>
  </si>
  <si>
    <t>GORGONIO COBAXIN KAREN LIZBETH</t>
  </si>
  <si>
    <t>201U0028</t>
  </si>
  <si>
    <t>201U0024</t>
  </si>
  <si>
    <t>HERNANDEZ CAIXBA LUIS ALBERTO</t>
  </si>
  <si>
    <t>201U0025</t>
  </si>
  <si>
    <t>HERNANDEZ DOMINGUEZ CARLOS ALBERTO</t>
  </si>
  <si>
    <t>HERRERA PEREZ CARLOS ALBERTO</t>
  </si>
  <si>
    <t>201U0030</t>
  </si>
  <si>
    <t>201U0032</t>
  </si>
  <si>
    <t>MALDONADO SEBA EDUARDO</t>
  </si>
  <si>
    <t>201U0035</t>
  </si>
  <si>
    <t>MARTINEZ MARIN FRANCISCO JAVIER</t>
  </si>
  <si>
    <t>201U0409</t>
  </si>
  <si>
    <t>MIL LINARES EMMANUEL DE JESUS</t>
  </si>
  <si>
    <t>201U0042</t>
  </si>
  <si>
    <t>PEREZ VAZQUEZ JAQUELIN</t>
  </si>
  <si>
    <t>201U0044</t>
  </si>
  <si>
    <t>PUCHETA MARCIAL NORA JOSEFINA</t>
  </si>
  <si>
    <t>201U0045</t>
  </si>
  <si>
    <t>QUINO PAEZ ISAIAS</t>
  </si>
  <si>
    <t>201U0049</t>
  </si>
  <si>
    <t>TOLEN ARREZ CITLALY</t>
  </si>
  <si>
    <t>201U0053</t>
  </si>
  <si>
    <t>VELASCO HERRERA MANUEL OCTAVIO</t>
  </si>
  <si>
    <t>201U0413</t>
  </si>
  <si>
    <t>VERDEJO ORTIZ JOSE SANTIAGO</t>
  </si>
  <si>
    <t>CADENA IBARRA ELIAN</t>
  </si>
  <si>
    <t>VELASCO DOMINGUEZ DAYSI GPE</t>
  </si>
  <si>
    <t>191U0019</t>
  </si>
  <si>
    <t>CHIGUIL HERNANDEZ JOSE EDUARDO</t>
  </si>
  <si>
    <t>191U0023</t>
  </si>
  <si>
    <t>COBIX TEXNA JULIO CESAR</t>
  </si>
  <si>
    <t>171U0032</t>
  </si>
  <si>
    <t>DIEZ QUIJANO GABRIEL ALEJANDRO</t>
  </si>
  <si>
    <t>191U0033</t>
  </si>
  <si>
    <t>GUEIXPAL ESCRIBANO ANA BRICEIDA</t>
  </si>
  <si>
    <t>191U0041</t>
  </si>
  <si>
    <t>MACIEL CHAGALA YARED DOLORES</t>
  </si>
  <si>
    <t>191U0050</t>
  </si>
  <si>
    <t>MONTIEL PEREZ YULIO ABELARDO</t>
  </si>
  <si>
    <t>191U0052</t>
  </si>
  <si>
    <t>MOTO ORTIZ RAMSES</t>
  </si>
  <si>
    <t>191U0054</t>
  </si>
  <si>
    <t>MUÑOZ AMBROS LEONARDO</t>
  </si>
  <si>
    <t>191U0055</t>
  </si>
  <si>
    <t>MUÑOZ CASTILLO SILVIA ALEXIA</t>
  </si>
  <si>
    <t>191U0062</t>
  </si>
  <si>
    <t>QUEVEDO COSME NANCY DEL CARMEN</t>
  </si>
  <si>
    <t>191U0069</t>
  </si>
  <si>
    <t>SALAZAR IXBA ANGELES MATILDE</t>
  </si>
  <si>
    <t>191U0070</t>
  </si>
  <si>
    <t>SANTOS REYES MARIA ESTHER</t>
  </si>
  <si>
    <t>191U0076</t>
  </si>
  <si>
    <t>TOTO CORTES KARINA</t>
  </si>
  <si>
    <t>191U0080</t>
  </si>
  <si>
    <t>VENEGAS VENTURA PEDRO EDUARDO</t>
  </si>
  <si>
    <t>191U0085</t>
  </si>
  <si>
    <t>XOLO TOTO BLANCA ESTELA</t>
  </si>
  <si>
    <t>191U0088</t>
  </si>
  <si>
    <t>ZAPOT PEREZ MONSERRAT</t>
  </si>
  <si>
    <t>SANTOS MIXTEGA LUIS FERNAN DO</t>
  </si>
  <si>
    <t>CAMACHO PEREZ ALEJANDRO</t>
  </si>
  <si>
    <t xml:space="preserve">PITALUA RAMIREZ JAVIER </t>
  </si>
  <si>
    <t>TOGA TEOBAL MISAEL</t>
  </si>
  <si>
    <t>191U0013</t>
  </si>
  <si>
    <t>191U0012</t>
  </si>
  <si>
    <t>CRUZ TEPACH ITZEL MARIANA</t>
  </si>
  <si>
    <t>FONSECA CRUZ ISRAEL</t>
  </si>
  <si>
    <t>JOSE ANGEL GOXCO SOSA</t>
  </si>
  <si>
    <t>HEVER DE JESUS GUTIERREZ ARREZ</t>
  </si>
  <si>
    <t>ARLET JARAMILLO CATEMAXCA</t>
  </si>
  <si>
    <t>JULIANA JAUREGUI SERRANO</t>
  </si>
  <si>
    <t>ALESANDRA MARTINEZ GOLPE</t>
  </si>
  <si>
    <t>ADDIEL MARTINEZ SOLIS</t>
  </si>
  <si>
    <t>VICTOR UBALDO MARTINEZ VAZQUEZ</t>
  </si>
  <si>
    <t>JOSE CARLOS PATRICIO VALDIVIA</t>
  </si>
  <si>
    <t>FATIMA DEL ROSARIO PEREZ AGUIRRE</t>
  </si>
  <si>
    <t>GERARDO MOTO TORRES</t>
  </si>
  <si>
    <t>INVESTIGACION DE OPERACIONES I</t>
  </si>
  <si>
    <t>401B</t>
  </si>
  <si>
    <t>FEB-JUL 2023</t>
  </si>
  <si>
    <t xml:space="preserve">MII. ELVIRA GOMEZ BARRIENTOS </t>
  </si>
  <si>
    <t>HIGIENE Y SEGURIDAD INDUSTRIAL</t>
  </si>
  <si>
    <t>ADMINSITRACION DE OPERACIONES I</t>
  </si>
  <si>
    <t>501A</t>
  </si>
  <si>
    <t>601 B</t>
  </si>
  <si>
    <t>INGENIERIA ECONOMICA</t>
  </si>
  <si>
    <t>601 A</t>
  </si>
  <si>
    <t>ANALISIS Y MEJORA DE PROCESOS</t>
  </si>
  <si>
    <t xml:space="preserve">801A </t>
  </si>
  <si>
    <t>191U0018</t>
  </si>
  <si>
    <t>211U0002</t>
  </si>
  <si>
    <t>201U0019</t>
  </si>
  <si>
    <t>211U0003</t>
  </si>
  <si>
    <t>191U0034</t>
  </si>
  <si>
    <t xml:space="preserve">CARLOS ALBERTO HERRERA PEREZ </t>
  </si>
  <si>
    <t>201U0029</t>
  </si>
  <si>
    <t>201U0034</t>
  </si>
  <si>
    <t>201U0036</t>
  </si>
  <si>
    <t>201U0037</t>
  </si>
  <si>
    <t>191U0053</t>
  </si>
  <si>
    <t>211U0006</t>
  </si>
  <si>
    <t>201U0665</t>
  </si>
  <si>
    <t>181U0092</t>
  </si>
  <si>
    <t>221U0811</t>
  </si>
  <si>
    <t>MORALEZ FRANCO ORLANDO</t>
  </si>
  <si>
    <t>181U0067</t>
  </si>
  <si>
    <t>181U0080</t>
  </si>
  <si>
    <t>181U0084</t>
  </si>
  <si>
    <t>TEOBAL CORTEZ MARIANA</t>
  </si>
  <si>
    <t>181U0086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</si>
</sst>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badi Extra Light"/>
      <family val="2"/>
    </font>
    <font>
      <sz val="8"/>
      <name val="Calibri"/>
      <family val="2"/>
      <scheme val="minor"/>
    </font>
    <font>
      <sz val="18"/>
      <color theme="1"/>
      <name val="Roboto"/>
    </font>
    <font>
      <sz val="10"/>
      <name val="Calibri"/>
      <family val="2"/>
      <scheme val="minor"/>
    </font>
    <font>
      <sz val="11"/>
      <color rgb="FFFF000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0" xfId="0" applyFont="1"/>
    <xf numFmtId="0" fontId="8" fillId="0" borderId="0" xfId="0" applyFont="1" applyAlignment="1">
      <alignment vertical="center"/>
    </xf>
    <xf numFmtId="0" fontId="6" fillId="0" borderId="1" xfId="0" applyFont="1" applyBorder="1"/>
    <xf numFmtId="0" fontId="10" fillId="0" borderId="0" xfId="0" applyFont="1"/>
    <xf numFmtId="1" fontId="0" fillId="0" borderId="2" xfId="0" applyNumberForma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X62"/>
  <sheetViews>
    <sheetView topLeftCell="D1" zoomScale="102" zoomScaleNormal="84" workbookViewId="0">
      <selection activeCell="N5" sqref="N5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6328125" customWidth="1"/>
    <col min="18" max="19" width="5.6328125" customWidth="1"/>
  </cols>
  <sheetData>
    <row r="2" spans="2:24" ht="15.5" x14ac:dyDescent="0.3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24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4" x14ac:dyDescent="0.35">
      <c r="C4" t="s">
        <v>0</v>
      </c>
      <c r="D4" s="38" t="s">
        <v>170</v>
      </c>
      <c r="E4" s="38"/>
      <c r="F4" s="38"/>
      <c r="G4" s="38"/>
      <c r="I4" t="s">
        <v>1</v>
      </c>
      <c r="J4" s="39" t="s">
        <v>171</v>
      </c>
      <c r="K4" s="39"/>
      <c r="M4" t="s">
        <v>2</v>
      </c>
      <c r="N4" s="41">
        <v>45077</v>
      </c>
      <c r="O4" s="41"/>
    </row>
    <row r="5" spans="2:24" ht="6.75" customHeight="1" x14ac:dyDescent="0.35">
      <c r="D5" s="5"/>
      <c r="E5" s="5"/>
      <c r="F5" s="5"/>
      <c r="G5" s="5"/>
    </row>
    <row r="6" spans="2:24" x14ac:dyDescent="0.35">
      <c r="C6" t="s">
        <v>3</v>
      </c>
      <c r="D6" s="39" t="s">
        <v>164</v>
      </c>
      <c r="E6" s="39"/>
      <c r="F6" s="39"/>
      <c r="G6" s="39"/>
      <c r="I6" s="26" t="s">
        <v>22</v>
      </c>
      <c r="J6" s="26"/>
      <c r="K6" s="40" t="s">
        <v>165</v>
      </c>
      <c r="L6" s="40"/>
      <c r="M6" s="40"/>
      <c r="N6" s="40"/>
      <c r="O6" s="40"/>
      <c r="P6" s="40"/>
    </row>
    <row r="7" spans="2:24" ht="11.25" customHeight="1" x14ac:dyDescent="0.35"/>
    <row r="8" spans="2:24" x14ac:dyDescent="0.3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x14ac:dyDescent="0.35">
      <c r="B9" s="6">
        <v>1</v>
      </c>
      <c r="C9" s="6" t="s">
        <v>72</v>
      </c>
      <c r="D9" s="24" t="s">
        <v>73</v>
      </c>
      <c r="E9" s="24"/>
      <c r="F9" s="24"/>
      <c r="G9" s="24"/>
      <c r="H9" s="24"/>
      <c r="I9" s="24"/>
      <c r="J9" s="21">
        <v>92.5</v>
      </c>
      <c r="K9" s="21">
        <v>85</v>
      </c>
      <c r="L9" s="4"/>
      <c r="M9" s="4"/>
      <c r="N9" s="4"/>
      <c r="O9" s="4"/>
      <c r="P9" s="4"/>
      <c r="Q9" s="10">
        <f>SUM(J9:P9)/7</f>
        <v>25.357142857142858</v>
      </c>
      <c r="U9" s="17"/>
      <c r="V9" s="25"/>
      <c r="W9" s="25"/>
      <c r="X9" s="25"/>
    </row>
    <row r="10" spans="2:24" x14ac:dyDescent="0.35">
      <c r="B10" s="6">
        <f>B9+1</f>
        <v>2</v>
      </c>
      <c r="C10" s="6" t="s">
        <v>74</v>
      </c>
      <c r="D10" s="24" t="s">
        <v>75</v>
      </c>
      <c r="E10" s="24"/>
      <c r="F10" s="24"/>
      <c r="G10" s="24"/>
      <c r="H10" s="24"/>
      <c r="I10" s="24"/>
      <c r="J10" s="21">
        <v>0</v>
      </c>
      <c r="K10" s="21">
        <v>90</v>
      </c>
      <c r="L10" s="4"/>
      <c r="M10" s="4"/>
      <c r="N10" s="4"/>
      <c r="O10" s="4"/>
      <c r="P10" s="4"/>
      <c r="Q10" s="10">
        <f t="shared" ref="Q10:Q48" si="0">SUM(J10:P10)/7</f>
        <v>12.857142857142858</v>
      </c>
      <c r="V10" s="25"/>
      <c r="W10" s="25"/>
      <c r="X10" s="25"/>
    </row>
    <row r="11" spans="2:24" x14ac:dyDescent="0.35">
      <c r="B11" s="6">
        <f t="shared" ref="B11:B53" si="1">B10+1</f>
        <v>3</v>
      </c>
      <c r="C11" s="6" t="s">
        <v>149</v>
      </c>
      <c r="D11" s="24" t="s">
        <v>110</v>
      </c>
      <c r="E11" s="24"/>
      <c r="F11" s="24"/>
      <c r="G11" s="24"/>
      <c r="H11" s="24"/>
      <c r="I11" s="24"/>
      <c r="J11" s="21">
        <v>85</v>
      </c>
      <c r="K11" s="21">
        <v>0</v>
      </c>
      <c r="L11" s="4"/>
      <c r="M11" s="4"/>
      <c r="N11" s="4"/>
      <c r="O11" s="4"/>
      <c r="P11" s="4"/>
      <c r="Q11" s="10">
        <f t="shared" si="0"/>
        <v>12.142857142857142</v>
      </c>
      <c r="V11" s="25"/>
      <c r="W11" s="25"/>
      <c r="X11" s="25"/>
    </row>
    <row r="12" spans="2:24" x14ac:dyDescent="0.35">
      <c r="B12" s="6">
        <f t="shared" si="1"/>
        <v>4</v>
      </c>
      <c r="C12" s="6" t="s">
        <v>76</v>
      </c>
      <c r="D12" s="24" t="s">
        <v>77</v>
      </c>
      <c r="E12" s="24"/>
      <c r="F12" s="24"/>
      <c r="G12" s="24"/>
      <c r="H12" s="24"/>
      <c r="I12" s="24"/>
      <c r="J12" s="21">
        <v>0</v>
      </c>
      <c r="K12" s="21">
        <v>89</v>
      </c>
      <c r="L12" s="4"/>
      <c r="M12" s="4"/>
      <c r="N12" s="4"/>
      <c r="O12" s="4"/>
      <c r="P12" s="4"/>
      <c r="Q12" s="10">
        <f t="shared" si="0"/>
        <v>12.714285714285714</v>
      </c>
      <c r="V12" s="25"/>
      <c r="W12" s="25"/>
      <c r="X12" s="25"/>
    </row>
    <row r="13" spans="2:24" x14ac:dyDescent="0.35">
      <c r="B13" s="6">
        <f t="shared" si="1"/>
        <v>5</v>
      </c>
      <c r="C13" s="6" t="s">
        <v>79</v>
      </c>
      <c r="D13" s="24" t="s">
        <v>80</v>
      </c>
      <c r="E13" s="24"/>
      <c r="F13" s="24"/>
      <c r="G13" s="24"/>
      <c r="H13" s="24"/>
      <c r="I13" s="24"/>
      <c r="J13" s="21">
        <v>85</v>
      </c>
      <c r="K13" s="21">
        <v>92.5</v>
      </c>
      <c r="L13" s="4"/>
      <c r="M13" s="4"/>
      <c r="N13" s="4"/>
      <c r="O13" s="4"/>
      <c r="P13" s="4"/>
      <c r="Q13" s="10">
        <f t="shared" si="0"/>
        <v>25.357142857142858</v>
      </c>
      <c r="V13" s="25"/>
      <c r="W13" s="25"/>
      <c r="X13" s="25"/>
    </row>
    <row r="14" spans="2:24" x14ac:dyDescent="0.35">
      <c r="B14" s="6">
        <f t="shared" si="1"/>
        <v>6</v>
      </c>
      <c r="C14" s="6" t="s">
        <v>81</v>
      </c>
      <c r="D14" s="24" t="s">
        <v>82</v>
      </c>
      <c r="E14" s="24"/>
      <c r="F14" s="24"/>
      <c r="G14" s="24"/>
      <c r="H14" s="24"/>
      <c r="I14" s="24"/>
      <c r="J14" s="21">
        <v>85</v>
      </c>
      <c r="K14" s="21">
        <v>0</v>
      </c>
      <c r="L14" s="4"/>
      <c r="M14" s="4"/>
      <c r="N14" s="4"/>
      <c r="O14" s="4"/>
      <c r="P14" s="4"/>
      <c r="Q14" s="10">
        <f t="shared" si="0"/>
        <v>12.142857142857142</v>
      </c>
      <c r="V14" s="25"/>
      <c r="W14" s="25"/>
      <c r="X14" s="25"/>
    </row>
    <row r="15" spans="2:24" x14ac:dyDescent="0.35">
      <c r="B15" s="6">
        <f t="shared" si="1"/>
        <v>7</v>
      </c>
      <c r="C15" s="6" t="s">
        <v>83</v>
      </c>
      <c r="D15" s="24" t="s">
        <v>84</v>
      </c>
      <c r="E15" s="24"/>
      <c r="F15" s="24"/>
      <c r="G15" s="24"/>
      <c r="H15" s="24"/>
      <c r="I15" s="24"/>
      <c r="J15" s="21">
        <v>80</v>
      </c>
      <c r="K15" s="21">
        <v>0</v>
      </c>
      <c r="L15" s="4"/>
      <c r="M15" s="4"/>
      <c r="N15" s="4"/>
      <c r="O15" s="4"/>
      <c r="P15" s="4"/>
      <c r="Q15" s="10">
        <f t="shared" si="0"/>
        <v>11.428571428571429</v>
      </c>
      <c r="V15" s="25"/>
      <c r="W15" s="25"/>
      <c r="X15" s="25"/>
    </row>
    <row r="16" spans="2:24" x14ac:dyDescent="0.35">
      <c r="B16" s="6">
        <f t="shared" si="1"/>
        <v>8</v>
      </c>
      <c r="C16" s="6" t="s">
        <v>86</v>
      </c>
      <c r="D16" s="24" t="s">
        <v>87</v>
      </c>
      <c r="E16" s="24"/>
      <c r="F16" s="24"/>
      <c r="G16" s="24"/>
      <c r="H16" s="24"/>
      <c r="I16" s="24"/>
      <c r="J16" s="21">
        <v>0</v>
      </c>
      <c r="K16" s="21">
        <v>0</v>
      </c>
      <c r="L16" s="4"/>
      <c r="M16" s="4"/>
      <c r="N16" s="4"/>
      <c r="O16" s="4"/>
      <c r="P16" s="4"/>
      <c r="Q16" s="10">
        <f t="shared" si="0"/>
        <v>0</v>
      </c>
      <c r="V16" s="25"/>
      <c r="W16" s="25"/>
      <c r="X16" s="25"/>
    </row>
    <row r="17" spans="2:24" x14ac:dyDescent="0.35">
      <c r="B17" s="6">
        <f t="shared" si="1"/>
        <v>9</v>
      </c>
      <c r="C17" s="6" t="s">
        <v>88</v>
      </c>
      <c r="D17" s="24" t="s">
        <v>89</v>
      </c>
      <c r="E17" s="24"/>
      <c r="F17" s="24"/>
      <c r="G17" s="24"/>
      <c r="H17" s="24"/>
      <c r="I17" s="24"/>
      <c r="J17" s="21">
        <v>0</v>
      </c>
      <c r="K17" s="21">
        <v>0</v>
      </c>
      <c r="L17" s="4"/>
      <c r="M17" s="4"/>
      <c r="N17" s="4"/>
      <c r="O17" s="4"/>
      <c r="P17" s="4"/>
      <c r="Q17" s="10">
        <f t="shared" si="0"/>
        <v>0</v>
      </c>
      <c r="V17" s="25"/>
      <c r="W17" s="25"/>
      <c r="X17" s="25"/>
    </row>
    <row r="18" spans="2:24" x14ac:dyDescent="0.35">
      <c r="B18" s="6">
        <f t="shared" si="1"/>
        <v>10</v>
      </c>
      <c r="C18" s="6" t="s">
        <v>85</v>
      </c>
      <c r="D18" s="24" t="s">
        <v>90</v>
      </c>
      <c r="E18" s="24"/>
      <c r="F18" s="24"/>
      <c r="G18" s="24"/>
      <c r="H18" s="24"/>
      <c r="I18" s="24"/>
      <c r="J18" s="21">
        <v>0</v>
      </c>
      <c r="K18" s="21">
        <v>0</v>
      </c>
      <c r="L18" s="4"/>
      <c r="M18" s="4"/>
      <c r="N18" s="4"/>
      <c r="O18" s="4"/>
      <c r="P18" s="4"/>
      <c r="Q18" s="10">
        <f t="shared" si="0"/>
        <v>0</v>
      </c>
      <c r="V18" s="25"/>
      <c r="W18" s="25"/>
      <c r="X18" s="25"/>
    </row>
    <row r="19" spans="2:24" x14ac:dyDescent="0.35">
      <c r="B19" s="6">
        <f t="shared" si="1"/>
        <v>11</v>
      </c>
      <c r="C19" s="6" t="s">
        <v>92</v>
      </c>
      <c r="D19" s="24" t="s">
        <v>93</v>
      </c>
      <c r="E19" s="24"/>
      <c r="F19" s="24"/>
      <c r="G19" s="24"/>
      <c r="H19" s="24"/>
      <c r="I19" s="24"/>
      <c r="J19" s="21">
        <v>80</v>
      </c>
      <c r="K19" s="21">
        <v>0</v>
      </c>
      <c r="L19" s="4"/>
      <c r="M19" s="4"/>
      <c r="N19" s="4"/>
      <c r="O19" s="4"/>
      <c r="P19" s="4"/>
      <c r="Q19" s="10">
        <f t="shared" si="0"/>
        <v>11.428571428571429</v>
      </c>
      <c r="V19" s="25"/>
      <c r="W19" s="25"/>
      <c r="X19" s="25"/>
    </row>
    <row r="20" spans="2:24" x14ac:dyDescent="0.35">
      <c r="B20" s="6">
        <f t="shared" si="1"/>
        <v>12</v>
      </c>
      <c r="C20" s="6" t="s">
        <v>94</v>
      </c>
      <c r="D20" s="24" t="s">
        <v>95</v>
      </c>
      <c r="E20" s="24"/>
      <c r="F20" s="24"/>
      <c r="G20" s="24"/>
      <c r="H20" s="24"/>
      <c r="I20" s="24"/>
      <c r="J20" s="21">
        <v>80</v>
      </c>
      <c r="K20" s="21">
        <v>85</v>
      </c>
      <c r="L20" s="4"/>
      <c r="M20" s="4"/>
      <c r="N20" s="4"/>
      <c r="O20" s="4"/>
      <c r="P20" s="4"/>
      <c r="Q20" s="10">
        <f t="shared" si="0"/>
        <v>23.571428571428573</v>
      </c>
      <c r="V20" s="25"/>
      <c r="W20" s="25"/>
      <c r="X20" s="25"/>
    </row>
    <row r="21" spans="2:24" x14ac:dyDescent="0.35">
      <c r="B21" s="6">
        <f t="shared" si="1"/>
        <v>13</v>
      </c>
      <c r="C21" s="6" t="s">
        <v>96</v>
      </c>
      <c r="D21" s="24" t="s">
        <v>97</v>
      </c>
      <c r="E21" s="24"/>
      <c r="F21" s="24"/>
      <c r="G21" s="24"/>
      <c r="H21" s="24"/>
      <c r="I21" s="24"/>
      <c r="J21" s="21">
        <v>85</v>
      </c>
      <c r="K21" s="21">
        <v>0</v>
      </c>
      <c r="L21" s="4"/>
      <c r="M21" s="4"/>
      <c r="N21" s="4"/>
      <c r="O21" s="4"/>
      <c r="P21" s="4"/>
      <c r="Q21" s="10">
        <f t="shared" si="0"/>
        <v>12.142857142857142</v>
      </c>
      <c r="V21" s="25"/>
      <c r="W21" s="25"/>
      <c r="X21" s="25"/>
    </row>
    <row r="22" spans="2:24" x14ac:dyDescent="0.35">
      <c r="B22" s="6">
        <f t="shared" si="1"/>
        <v>14</v>
      </c>
      <c r="C22" s="6" t="s">
        <v>98</v>
      </c>
      <c r="D22" s="24" t="s">
        <v>99</v>
      </c>
      <c r="E22" s="24"/>
      <c r="F22" s="24"/>
      <c r="G22" s="24"/>
      <c r="H22" s="24"/>
      <c r="I22" s="24"/>
      <c r="J22" s="21">
        <v>85</v>
      </c>
      <c r="K22" s="21">
        <v>0</v>
      </c>
      <c r="L22" s="4"/>
      <c r="M22" s="4"/>
      <c r="N22" s="4"/>
      <c r="O22" s="4"/>
      <c r="P22" s="4"/>
      <c r="Q22" s="10">
        <f t="shared" si="0"/>
        <v>12.142857142857142</v>
      </c>
      <c r="V22" s="25"/>
      <c r="W22" s="25"/>
      <c r="X22" s="25"/>
    </row>
    <row r="23" spans="2:24" x14ac:dyDescent="0.35">
      <c r="B23" s="6">
        <f t="shared" si="1"/>
        <v>15</v>
      </c>
      <c r="C23" s="6" t="s">
        <v>100</v>
      </c>
      <c r="D23" s="24" t="s">
        <v>101</v>
      </c>
      <c r="E23" s="24"/>
      <c r="F23" s="24"/>
      <c r="G23" s="24"/>
      <c r="H23" s="24"/>
      <c r="I23" s="24"/>
      <c r="J23" s="21">
        <v>85</v>
      </c>
      <c r="K23" s="21">
        <v>0</v>
      </c>
      <c r="L23" s="4"/>
      <c r="M23" s="4"/>
      <c r="N23" s="4"/>
      <c r="O23" s="4"/>
      <c r="P23" s="4"/>
      <c r="Q23" s="10">
        <f t="shared" si="0"/>
        <v>12.142857142857142</v>
      </c>
      <c r="V23" s="25"/>
      <c r="W23" s="25"/>
      <c r="X23" s="25"/>
    </row>
    <row r="24" spans="2:24" x14ac:dyDescent="0.35">
      <c r="B24" s="6">
        <f t="shared" si="1"/>
        <v>16</v>
      </c>
      <c r="C24" s="6" t="s">
        <v>102</v>
      </c>
      <c r="D24" s="24" t="s">
        <v>103</v>
      </c>
      <c r="E24" s="24"/>
      <c r="F24" s="24"/>
      <c r="G24" s="24"/>
      <c r="H24" s="24"/>
      <c r="I24" s="24"/>
      <c r="J24" s="21">
        <v>0</v>
      </c>
      <c r="K24" s="21">
        <v>0</v>
      </c>
      <c r="L24" s="4"/>
      <c r="M24" s="4"/>
      <c r="N24" s="4"/>
      <c r="O24" s="4"/>
      <c r="P24" s="4"/>
      <c r="Q24" s="10">
        <f t="shared" si="0"/>
        <v>0</v>
      </c>
      <c r="V24" s="25"/>
      <c r="W24" s="25"/>
      <c r="X24" s="25"/>
    </row>
    <row r="25" spans="2:24" x14ac:dyDescent="0.35">
      <c r="B25" s="6">
        <f t="shared" si="1"/>
        <v>17</v>
      </c>
      <c r="C25" s="6" t="s">
        <v>104</v>
      </c>
      <c r="D25" s="24" t="s">
        <v>105</v>
      </c>
      <c r="E25" s="24"/>
      <c r="F25" s="24"/>
      <c r="G25" s="24"/>
      <c r="H25" s="24"/>
      <c r="I25" s="24"/>
      <c r="J25" s="21">
        <v>85</v>
      </c>
      <c r="K25" s="21">
        <v>92.5</v>
      </c>
      <c r="L25" s="4"/>
      <c r="M25" s="4"/>
      <c r="N25" s="4"/>
      <c r="O25" s="4"/>
      <c r="P25" s="4"/>
      <c r="Q25" s="10">
        <f t="shared" si="0"/>
        <v>25.357142857142858</v>
      </c>
      <c r="V25" s="25"/>
      <c r="W25" s="25"/>
      <c r="X25" s="25"/>
    </row>
    <row r="26" spans="2:24" x14ac:dyDescent="0.35">
      <c r="B26" s="6">
        <f t="shared" si="1"/>
        <v>18</v>
      </c>
      <c r="C26" s="6" t="s">
        <v>187</v>
      </c>
      <c r="D26" s="24" t="s">
        <v>111</v>
      </c>
      <c r="E26" s="24"/>
      <c r="F26" s="24"/>
      <c r="G26" s="24"/>
      <c r="H26" s="24"/>
      <c r="I26" s="24"/>
      <c r="J26" s="21">
        <v>0</v>
      </c>
      <c r="K26" s="21">
        <v>0</v>
      </c>
      <c r="L26" s="4"/>
      <c r="M26" s="4"/>
      <c r="N26" s="4"/>
      <c r="O26" s="4"/>
      <c r="P26" s="4"/>
      <c r="Q26" s="10">
        <f t="shared" si="0"/>
        <v>0</v>
      </c>
      <c r="V26" s="25"/>
      <c r="W26" s="25"/>
      <c r="X26" s="25"/>
    </row>
    <row r="27" spans="2:24" x14ac:dyDescent="0.35">
      <c r="B27" s="6">
        <f t="shared" si="1"/>
        <v>19</v>
      </c>
      <c r="C27" s="6" t="s">
        <v>106</v>
      </c>
      <c r="D27" s="24" t="s">
        <v>107</v>
      </c>
      <c r="E27" s="24"/>
      <c r="F27" s="24"/>
      <c r="G27" s="24"/>
      <c r="H27" s="24"/>
      <c r="I27" s="24"/>
      <c r="J27" s="21">
        <v>0</v>
      </c>
      <c r="K27" s="21">
        <v>0</v>
      </c>
      <c r="L27" s="4"/>
      <c r="M27" s="4"/>
      <c r="N27" s="4"/>
      <c r="O27" s="4"/>
      <c r="P27" s="4"/>
      <c r="Q27" s="10">
        <f t="shared" si="0"/>
        <v>0</v>
      </c>
      <c r="V27" s="25"/>
      <c r="W27" s="25"/>
      <c r="X27" s="25"/>
    </row>
    <row r="28" spans="2:24" x14ac:dyDescent="0.35">
      <c r="B28" s="6">
        <f t="shared" si="1"/>
        <v>20</v>
      </c>
      <c r="C28" s="6" t="s">
        <v>108</v>
      </c>
      <c r="D28" s="24" t="s">
        <v>109</v>
      </c>
      <c r="E28" s="24"/>
      <c r="F28" s="24"/>
      <c r="G28" s="24"/>
      <c r="H28" s="24"/>
      <c r="I28" s="24"/>
      <c r="J28" s="21">
        <v>0</v>
      </c>
      <c r="K28" s="21">
        <v>0</v>
      </c>
      <c r="L28" s="4"/>
      <c r="M28" s="4"/>
      <c r="N28" s="4"/>
      <c r="O28" s="4"/>
      <c r="P28" s="4"/>
      <c r="Q28" s="10">
        <f t="shared" si="0"/>
        <v>0</v>
      </c>
      <c r="V28" s="25"/>
      <c r="W28" s="25"/>
      <c r="X28" s="25"/>
    </row>
    <row r="29" spans="2:24" x14ac:dyDescent="0.35">
      <c r="B29" s="6">
        <f t="shared" si="1"/>
        <v>21</v>
      </c>
      <c r="C29" s="6"/>
      <c r="D29" s="24"/>
      <c r="E29" s="24"/>
      <c r="F29" s="24"/>
      <c r="G29" s="24"/>
      <c r="H29" s="24"/>
      <c r="I29" s="24"/>
      <c r="J29" s="23"/>
      <c r="K29" s="21"/>
      <c r="L29" s="4"/>
      <c r="M29" s="4"/>
      <c r="N29" s="4"/>
      <c r="O29" s="4"/>
      <c r="P29" s="4"/>
      <c r="Q29" s="10">
        <f t="shared" si="0"/>
        <v>0</v>
      </c>
      <c r="V29" s="25"/>
      <c r="W29" s="25"/>
      <c r="X29" s="25"/>
    </row>
    <row r="30" spans="2:24" x14ac:dyDescent="0.35">
      <c r="B30" s="6">
        <f t="shared" si="1"/>
        <v>22</v>
      </c>
      <c r="C30" s="6"/>
      <c r="D30" s="24"/>
      <c r="E30" s="24"/>
      <c r="F30" s="24"/>
      <c r="G30" s="24"/>
      <c r="H30" s="24"/>
      <c r="I30" s="24"/>
      <c r="J30" s="4"/>
      <c r="K30" s="4"/>
      <c r="L30" s="4"/>
      <c r="M30" s="4"/>
      <c r="N30" s="4"/>
      <c r="O30" s="4"/>
      <c r="P30" s="4"/>
      <c r="Q30" s="10">
        <f t="shared" si="0"/>
        <v>0</v>
      </c>
      <c r="V30" s="25"/>
      <c r="W30" s="25"/>
      <c r="X30" s="25"/>
    </row>
    <row r="31" spans="2:24" x14ac:dyDescent="0.35">
      <c r="B31" s="6">
        <f t="shared" si="1"/>
        <v>23</v>
      </c>
      <c r="C31" s="6"/>
      <c r="D31" s="24"/>
      <c r="E31" s="24"/>
      <c r="F31" s="24"/>
      <c r="G31" s="24"/>
      <c r="H31" s="24"/>
      <c r="I31" s="24"/>
      <c r="J31" s="4"/>
      <c r="K31" s="4"/>
      <c r="L31" s="4"/>
      <c r="M31" s="4"/>
      <c r="N31" s="4"/>
      <c r="O31" s="4"/>
      <c r="P31" s="4"/>
      <c r="Q31" s="10">
        <f t="shared" si="0"/>
        <v>0</v>
      </c>
      <c r="V31" s="25"/>
      <c r="W31" s="25"/>
      <c r="X31" s="25"/>
    </row>
    <row r="32" spans="2:24" x14ac:dyDescent="0.35">
      <c r="B32" s="6">
        <f t="shared" si="1"/>
        <v>24</v>
      </c>
      <c r="C32" s="6"/>
      <c r="D32" s="24"/>
      <c r="E32" s="24"/>
      <c r="F32" s="24"/>
      <c r="G32" s="24"/>
      <c r="H32" s="24"/>
      <c r="I32" s="2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6"/>
      <c r="D54" s="26"/>
      <c r="E54" s="1"/>
      <c r="H54" s="35" t="s">
        <v>19</v>
      </c>
      <c r="I54" s="35"/>
      <c r="J54" s="11">
        <f>COUNTIF(J9:J53,"&gt;=70")</f>
        <v>11</v>
      </c>
      <c r="K54" s="11">
        <f t="shared" ref="K54:P54" si="3">COUNTIF(K9:K53,"&gt;=70")</f>
        <v>6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6"/>
      <c r="D55" s="26"/>
      <c r="E55" s="8"/>
      <c r="H55" s="30" t="s">
        <v>20</v>
      </c>
      <c r="I55" s="30"/>
      <c r="J55" s="12">
        <f>COUNTIF(J9:J53,"&lt;70")</f>
        <v>9</v>
      </c>
      <c r="K55" s="12">
        <f t="shared" ref="K55:Q55" si="5">COUNTIF(K9:K53,"&lt;70")</f>
        <v>14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26"/>
      <c r="D56" s="26"/>
      <c r="E56" s="26"/>
      <c r="H56" s="30" t="s">
        <v>21</v>
      </c>
      <c r="I56" s="30"/>
      <c r="J56" s="12">
        <f>COUNT(J9:J53)</f>
        <v>20</v>
      </c>
      <c r="K56" s="12">
        <f t="shared" ref="K56:Q56" si="6">COUNT(K9:K53)</f>
        <v>20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26"/>
      <c r="D57" s="26"/>
      <c r="E57" s="1"/>
      <c r="H57" s="27" t="s">
        <v>16</v>
      </c>
      <c r="I57" s="27"/>
      <c r="J57" s="13">
        <f>J54/J56</f>
        <v>0.55000000000000004</v>
      </c>
      <c r="K57" s="14">
        <f t="shared" ref="K57:Q57" si="7">K54/K56</f>
        <v>0.3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26"/>
      <c r="D58" s="26"/>
      <c r="E58" s="1"/>
      <c r="H58" s="27" t="s">
        <v>17</v>
      </c>
      <c r="I58" s="27"/>
      <c r="J58" s="13">
        <f>J55/J56</f>
        <v>0.45</v>
      </c>
      <c r="K58" s="13">
        <f t="shared" ref="K58:Q58" si="8">K55/K56</f>
        <v>0.7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26"/>
      <c r="D59" s="26"/>
      <c r="E59" s="8"/>
    </row>
    <row r="60" spans="2:17" x14ac:dyDescent="0.35">
      <c r="C60" s="1"/>
      <c r="D60" s="1"/>
      <c r="E60" s="8"/>
    </row>
    <row r="61" spans="2:17" x14ac:dyDescent="0.35">
      <c r="J61" s="28"/>
      <c r="K61" s="28"/>
      <c r="L61" s="28"/>
      <c r="M61" s="28"/>
      <c r="N61" s="28"/>
      <c r="O61" s="28"/>
      <c r="P61" s="28"/>
    </row>
    <row r="62" spans="2:17" x14ac:dyDescent="0.35">
      <c r="J62" s="29" t="s">
        <v>18</v>
      </c>
      <c r="K62" s="29"/>
      <c r="L62" s="29"/>
      <c r="M62" s="29"/>
      <c r="N62" s="29"/>
      <c r="O62" s="29"/>
      <c r="P62" s="29"/>
    </row>
  </sheetData>
  <mergeCells count="90">
    <mergeCell ref="D8:I8"/>
    <mergeCell ref="D9:I9"/>
    <mergeCell ref="D10:I10"/>
    <mergeCell ref="D11:I11"/>
    <mergeCell ref="D12:I12"/>
    <mergeCell ref="B2:P2"/>
    <mergeCell ref="C3:P3"/>
    <mergeCell ref="D4:G4"/>
    <mergeCell ref="J4:K4"/>
    <mergeCell ref="D6:G6"/>
    <mergeCell ref="I6:J6"/>
    <mergeCell ref="K6:P6"/>
    <mergeCell ref="N4:O4"/>
    <mergeCell ref="D14:I14"/>
    <mergeCell ref="D13:I13"/>
    <mergeCell ref="D17:I17"/>
    <mergeCell ref="D15:I15"/>
    <mergeCell ref="D16:I16"/>
    <mergeCell ref="D37:I37"/>
    <mergeCell ref="D26:I26"/>
    <mergeCell ref="D23:I23"/>
    <mergeCell ref="D24:I24"/>
    <mergeCell ref="D25:I25"/>
    <mergeCell ref="D27:I27"/>
    <mergeCell ref="D28:I28"/>
    <mergeCell ref="D33:I33"/>
    <mergeCell ref="D34:I34"/>
    <mergeCell ref="D35:I35"/>
    <mergeCell ref="D36:I36"/>
    <mergeCell ref="D31:I31"/>
    <mergeCell ref="D32:I32"/>
    <mergeCell ref="D29:I29"/>
    <mergeCell ref="D30:I30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30:X30"/>
    <mergeCell ref="V31:X31"/>
    <mergeCell ref="V24:X24"/>
    <mergeCell ref="V25:X25"/>
    <mergeCell ref="V26:X26"/>
    <mergeCell ref="V27:X27"/>
    <mergeCell ref="V28:X28"/>
    <mergeCell ref="D20:I20"/>
    <mergeCell ref="D22:I22"/>
    <mergeCell ref="D18:I18"/>
    <mergeCell ref="D19:I19"/>
    <mergeCell ref="V29:X29"/>
    <mergeCell ref="V19:X19"/>
    <mergeCell ref="V20:X20"/>
    <mergeCell ref="V21:X21"/>
    <mergeCell ref="V22:X22"/>
    <mergeCell ref="V23:X23"/>
    <mergeCell ref="D21:I2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18544-7D97-45CA-9BCB-6A89479B3002}">
  <dimension ref="B2:W62"/>
  <sheetViews>
    <sheetView zoomScale="84" zoomScaleNormal="84" workbookViewId="0">
      <selection activeCell="N4" sqref="N4:O4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4" width="5.6328125" customWidth="1"/>
    <col min="15" max="15" width="5.1796875" customWidth="1"/>
    <col min="16" max="16" width="5.6328125" customWidth="1"/>
    <col min="17" max="17" width="8.6328125" customWidth="1"/>
    <col min="18" max="19" width="5.6328125" customWidth="1"/>
  </cols>
  <sheetData>
    <row r="2" spans="2:23" ht="15.5" x14ac:dyDescent="0.3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23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3" x14ac:dyDescent="0.35">
      <c r="C4" t="s">
        <v>0</v>
      </c>
      <c r="D4" s="38" t="s">
        <v>170</v>
      </c>
      <c r="E4" s="38"/>
      <c r="F4" s="38"/>
      <c r="G4" s="38"/>
      <c r="I4" t="s">
        <v>1</v>
      </c>
      <c r="J4" s="39" t="s">
        <v>169</v>
      </c>
      <c r="K4" s="39"/>
      <c r="M4" t="s">
        <v>2</v>
      </c>
      <c r="N4" s="41">
        <v>45077</v>
      </c>
      <c r="O4" s="41"/>
    </row>
    <row r="5" spans="2:23" ht="6.75" customHeight="1" x14ac:dyDescent="0.35">
      <c r="D5" s="5"/>
      <c r="E5" s="5"/>
      <c r="F5" s="5"/>
      <c r="G5" s="5"/>
    </row>
    <row r="6" spans="2:23" x14ac:dyDescent="0.35">
      <c r="C6" t="s">
        <v>3</v>
      </c>
      <c r="D6" s="39" t="s">
        <v>164</v>
      </c>
      <c r="E6" s="39"/>
      <c r="F6" s="39"/>
      <c r="G6" s="39"/>
      <c r="I6" s="26" t="s">
        <v>22</v>
      </c>
      <c r="J6" s="26"/>
      <c r="K6" s="40" t="s">
        <v>165</v>
      </c>
      <c r="L6" s="40"/>
      <c r="M6" s="40"/>
      <c r="N6" s="40"/>
      <c r="O6" s="40"/>
      <c r="P6" s="40"/>
    </row>
    <row r="7" spans="2:23" ht="11.25" customHeight="1" x14ac:dyDescent="0.35"/>
    <row r="8" spans="2:23" x14ac:dyDescent="0.3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3" x14ac:dyDescent="0.35">
      <c r="B9" s="6">
        <v>1</v>
      </c>
      <c r="C9" s="16" t="s">
        <v>24</v>
      </c>
      <c r="D9" s="43" t="s">
        <v>25</v>
      </c>
      <c r="E9" s="43"/>
      <c r="F9" s="43"/>
      <c r="G9" s="43"/>
      <c r="H9" s="43"/>
      <c r="I9" s="43"/>
      <c r="J9" s="4">
        <v>80</v>
      </c>
      <c r="K9" s="4">
        <v>0</v>
      </c>
      <c r="L9" s="4"/>
      <c r="M9" s="4"/>
      <c r="N9" s="4"/>
      <c r="O9" s="4"/>
      <c r="P9" s="4"/>
      <c r="Q9" s="10">
        <f>SUM(J9:P9)/7</f>
        <v>11.428571428571429</v>
      </c>
    </row>
    <row r="10" spans="2:23" x14ac:dyDescent="0.35">
      <c r="B10" s="6">
        <f>B9+1</f>
        <v>2</v>
      </c>
      <c r="C10" s="16" t="s">
        <v>26</v>
      </c>
      <c r="D10" s="43" t="s">
        <v>27</v>
      </c>
      <c r="E10" s="43"/>
      <c r="F10" s="43"/>
      <c r="G10" s="43"/>
      <c r="H10" s="43"/>
      <c r="I10" s="43"/>
      <c r="J10" s="21">
        <v>87.5</v>
      </c>
      <c r="K10" s="4">
        <v>84</v>
      </c>
      <c r="L10" s="4"/>
      <c r="M10" s="4"/>
      <c r="N10" s="4"/>
      <c r="O10" s="4"/>
      <c r="P10" s="4"/>
      <c r="Q10" s="10">
        <f t="shared" ref="Q10:Q48" si="0">SUM(J10:P10)/7</f>
        <v>24.5</v>
      </c>
    </row>
    <row r="11" spans="2:23" x14ac:dyDescent="0.35">
      <c r="B11" s="6">
        <f t="shared" ref="B11:B53" si="1">B10+1</f>
        <v>3</v>
      </c>
      <c r="C11" s="16" t="s">
        <v>28</v>
      </c>
      <c r="D11" s="43" t="s">
        <v>29</v>
      </c>
      <c r="E11" s="43"/>
      <c r="F11" s="43"/>
      <c r="G11" s="43"/>
      <c r="H11" s="43"/>
      <c r="I11" s="43"/>
      <c r="J11" s="21">
        <v>85</v>
      </c>
      <c r="K11" s="4">
        <v>0</v>
      </c>
      <c r="L11" s="4"/>
      <c r="M11" s="4"/>
      <c r="N11" s="4"/>
      <c r="O11" s="4"/>
      <c r="P11" s="4"/>
      <c r="Q11" s="10">
        <f t="shared" si="0"/>
        <v>12.142857142857142</v>
      </c>
    </row>
    <row r="12" spans="2:23" x14ac:dyDescent="0.35">
      <c r="B12" s="6">
        <f t="shared" si="1"/>
        <v>4</v>
      </c>
      <c r="C12" s="16" t="s">
        <v>30</v>
      </c>
      <c r="D12" s="43" t="s">
        <v>31</v>
      </c>
      <c r="E12" s="43"/>
      <c r="F12" s="43"/>
      <c r="G12" s="43"/>
      <c r="H12" s="43"/>
      <c r="I12" s="43"/>
      <c r="J12" s="21">
        <v>85</v>
      </c>
      <c r="K12" s="4">
        <v>0</v>
      </c>
      <c r="L12" s="4"/>
      <c r="M12" s="4"/>
      <c r="N12" s="4"/>
      <c r="O12" s="4"/>
      <c r="P12" s="4"/>
      <c r="Q12" s="10">
        <f t="shared" si="0"/>
        <v>12.142857142857142</v>
      </c>
    </row>
    <row r="13" spans="2:23" x14ac:dyDescent="0.35">
      <c r="B13" s="6">
        <f t="shared" si="1"/>
        <v>5</v>
      </c>
      <c r="C13" s="16" t="s">
        <v>32</v>
      </c>
      <c r="D13" s="43" t="s">
        <v>33</v>
      </c>
      <c r="E13" s="43"/>
      <c r="F13" s="43"/>
      <c r="G13" s="43"/>
      <c r="H13" s="43"/>
      <c r="I13" s="43"/>
      <c r="J13" s="21">
        <v>85</v>
      </c>
      <c r="K13" s="4">
        <v>92</v>
      </c>
      <c r="L13" s="4"/>
      <c r="M13" s="4"/>
      <c r="N13" s="4"/>
      <c r="O13" s="4"/>
      <c r="P13" s="4"/>
      <c r="Q13" s="10">
        <f t="shared" si="0"/>
        <v>25.285714285714285</v>
      </c>
      <c r="W13" s="17"/>
    </row>
    <row r="14" spans="2:23" x14ac:dyDescent="0.35">
      <c r="B14" s="6">
        <f t="shared" si="1"/>
        <v>6</v>
      </c>
      <c r="C14" s="16" t="s">
        <v>34</v>
      </c>
      <c r="D14" s="43" t="s">
        <v>35</v>
      </c>
      <c r="E14" s="43"/>
      <c r="F14" s="43"/>
      <c r="G14" s="43"/>
      <c r="H14" s="43"/>
      <c r="I14" s="43"/>
      <c r="J14" s="21">
        <v>0</v>
      </c>
      <c r="K14" s="4">
        <v>0</v>
      </c>
      <c r="L14" s="4"/>
      <c r="M14" s="4"/>
      <c r="N14" s="4"/>
      <c r="O14" s="4"/>
      <c r="P14" s="4"/>
      <c r="Q14" s="10">
        <f t="shared" si="0"/>
        <v>0</v>
      </c>
      <c r="W14" s="17"/>
    </row>
    <row r="15" spans="2:23" x14ac:dyDescent="0.35">
      <c r="B15" s="6">
        <f t="shared" si="1"/>
        <v>7</v>
      </c>
      <c r="C15" s="16" t="s">
        <v>36</v>
      </c>
      <c r="D15" s="43" t="s">
        <v>37</v>
      </c>
      <c r="E15" s="43"/>
      <c r="F15" s="43"/>
      <c r="G15" s="43"/>
      <c r="H15" s="43"/>
      <c r="I15" s="43"/>
      <c r="J15" s="4">
        <v>0</v>
      </c>
      <c r="K15" s="4">
        <v>0</v>
      </c>
      <c r="L15" s="4"/>
      <c r="M15" s="4"/>
      <c r="N15" s="4"/>
      <c r="O15" s="4"/>
      <c r="P15" s="4"/>
      <c r="Q15" s="10">
        <f t="shared" si="0"/>
        <v>0</v>
      </c>
      <c r="W15" s="17"/>
    </row>
    <row r="16" spans="2:23" x14ac:dyDescent="0.35">
      <c r="B16" s="6">
        <f t="shared" si="1"/>
        <v>8</v>
      </c>
      <c r="C16" s="16" t="s">
        <v>38</v>
      </c>
      <c r="D16" s="43" t="s">
        <v>39</v>
      </c>
      <c r="E16" s="43"/>
      <c r="F16" s="43"/>
      <c r="G16" s="43"/>
      <c r="H16" s="43"/>
      <c r="I16" s="43"/>
      <c r="J16" s="4">
        <v>80</v>
      </c>
      <c r="K16" s="4">
        <v>0</v>
      </c>
      <c r="L16" s="4"/>
      <c r="M16" s="4"/>
      <c r="N16" s="4"/>
      <c r="O16" s="4"/>
      <c r="P16" s="4"/>
      <c r="Q16" s="10">
        <f t="shared" si="0"/>
        <v>11.428571428571429</v>
      </c>
      <c r="W16" s="17"/>
    </row>
    <row r="17" spans="2:23" x14ac:dyDescent="0.35">
      <c r="B17" s="6">
        <f t="shared" si="1"/>
        <v>9</v>
      </c>
      <c r="C17" s="16" t="s">
        <v>40</v>
      </c>
      <c r="D17" s="43" t="s">
        <v>41</v>
      </c>
      <c r="E17" s="43"/>
      <c r="F17" s="43"/>
      <c r="G17" s="43"/>
      <c r="H17" s="43"/>
      <c r="I17" s="43"/>
      <c r="J17" s="4">
        <v>80</v>
      </c>
      <c r="K17" s="4">
        <v>84</v>
      </c>
      <c r="L17" s="4"/>
      <c r="M17" s="4"/>
      <c r="N17" s="4"/>
      <c r="O17" s="4"/>
      <c r="P17" s="4"/>
      <c r="Q17" s="10">
        <f t="shared" si="0"/>
        <v>23.428571428571427</v>
      </c>
      <c r="W17" s="17"/>
    </row>
    <row r="18" spans="2:23" x14ac:dyDescent="0.35">
      <c r="B18" s="6">
        <f t="shared" si="1"/>
        <v>10</v>
      </c>
      <c r="C18" s="6"/>
      <c r="D18" s="31"/>
      <c r="E18" s="31"/>
      <c r="F18" s="31"/>
      <c r="G18" s="31"/>
      <c r="H18" s="31"/>
      <c r="I18" s="31"/>
      <c r="J18" s="4"/>
      <c r="K18" s="4"/>
      <c r="L18" s="4"/>
      <c r="M18" s="4"/>
      <c r="N18" s="4"/>
      <c r="O18" s="4"/>
      <c r="P18" s="4"/>
      <c r="Q18" s="10">
        <f t="shared" si="0"/>
        <v>0</v>
      </c>
      <c r="W18" s="17"/>
    </row>
    <row r="19" spans="2:23" x14ac:dyDescent="0.35">
      <c r="B19" s="6">
        <f t="shared" si="1"/>
        <v>11</v>
      </c>
      <c r="C19" s="6"/>
      <c r="D19" s="31"/>
      <c r="E19" s="31"/>
      <c r="F19" s="31"/>
      <c r="G19" s="31"/>
      <c r="H19" s="31"/>
      <c r="I19" s="31"/>
      <c r="J19" s="4"/>
      <c r="K19" s="4"/>
      <c r="L19" s="4"/>
      <c r="M19" s="4"/>
      <c r="N19" s="4"/>
      <c r="O19" s="4"/>
      <c r="P19" s="4"/>
      <c r="Q19" s="10">
        <f t="shared" si="0"/>
        <v>0</v>
      </c>
      <c r="W19" s="17"/>
    </row>
    <row r="20" spans="2:23" x14ac:dyDescent="0.35">
      <c r="B20" s="6">
        <f t="shared" si="1"/>
        <v>12</v>
      </c>
      <c r="C20" s="6"/>
      <c r="D20" s="31"/>
      <c r="E20" s="31"/>
      <c r="F20" s="31"/>
      <c r="G20" s="31"/>
      <c r="H20" s="31"/>
      <c r="I20" s="31"/>
      <c r="J20" s="4"/>
      <c r="K20" s="4"/>
      <c r="L20" s="4"/>
      <c r="M20" s="4"/>
      <c r="N20" s="4"/>
      <c r="O20" s="4"/>
      <c r="P20" s="4"/>
      <c r="Q20" s="10">
        <f t="shared" si="0"/>
        <v>0</v>
      </c>
      <c r="W20" s="17"/>
    </row>
    <row r="21" spans="2:23" x14ac:dyDescent="0.35">
      <c r="B21" s="6">
        <f t="shared" si="1"/>
        <v>13</v>
      </c>
      <c r="C21" s="6"/>
      <c r="D21" s="31"/>
      <c r="E21" s="31"/>
      <c r="F21" s="31"/>
      <c r="G21" s="31"/>
      <c r="H21" s="31"/>
      <c r="I21" s="31"/>
      <c r="J21" s="4"/>
      <c r="K21" s="4"/>
      <c r="L21" s="4"/>
      <c r="M21" s="4"/>
      <c r="N21" s="4"/>
      <c r="O21" s="4"/>
      <c r="P21" s="4"/>
      <c r="Q21" s="10">
        <f t="shared" si="0"/>
        <v>0</v>
      </c>
      <c r="W21" s="17"/>
    </row>
    <row r="22" spans="2:23" x14ac:dyDescent="0.35">
      <c r="B22" s="6">
        <f t="shared" si="1"/>
        <v>14</v>
      </c>
      <c r="C22" s="6"/>
      <c r="D22" s="31"/>
      <c r="E22" s="31"/>
      <c r="F22" s="31"/>
      <c r="G22" s="31"/>
      <c r="H22" s="31"/>
      <c r="I22" s="31"/>
      <c r="J22" s="4"/>
      <c r="K22" s="4"/>
      <c r="L22" s="4"/>
      <c r="M22" s="4"/>
      <c r="N22" s="4"/>
      <c r="O22" s="4"/>
      <c r="P22" s="4"/>
      <c r="Q22" s="10">
        <f t="shared" si="0"/>
        <v>0</v>
      </c>
      <c r="W22" s="17"/>
    </row>
    <row r="23" spans="2:23" x14ac:dyDescent="0.35">
      <c r="B23" s="6">
        <f t="shared" si="1"/>
        <v>15</v>
      </c>
      <c r="C23" s="6"/>
      <c r="D23" s="31"/>
      <c r="E23" s="31"/>
      <c r="F23" s="31"/>
      <c r="G23" s="31"/>
      <c r="H23" s="31"/>
      <c r="I23" s="31"/>
      <c r="J23" s="4"/>
      <c r="K23" s="4"/>
      <c r="L23" s="4"/>
      <c r="M23" s="4"/>
      <c r="N23" s="4"/>
      <c r="O23" s="4"/>
      <c r="P23" s="4"/>
      <c r="Q23" s="10">
        <f t="shared" si="0"/>
        <v>0</v>
      </c>
      <c r="W23" s="17"/>
    </row>
    <row r="24" spans="2:23" x14ac:dyDescent="0.35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4"/>
      <c r="K24" s="4"/>
      <c r="L24" s="4"/>
      <c r="M24" s="4"/>
      <c r="N24" s="4"/>
      <c r="O24" s="4"/>
      <c r="P24" s="4"/>
      <c r="Q24" s="10">
        <f t="shared" si="0"/>
        <v>0</v>
      </c>
      <c r="W24" s="17"/>
    </row>
    <row r="25" spans="2:23" x14ac:dyDescent="0.35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>
        <f t="shared" si="0"/>
        <v>0</v>
      </c>
      <c r="W25" s="17"/>
    </row>
    <row r="26" spans="2:23" x14ac:dyDescent="0.3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23" x14ac:dyDescent="0.3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23" x14ac:dyDescent="0.3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23" x14ac:dyDescent="0.3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23" x14ac:dyDescent="0.3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23" x14ac:dyDescent="0.3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23" x14ac:dyDescent="0.3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6"/>
      <c r="D54" s="26"/>
      <c r="E54" s="1"/>
      <c r="H54" s="35" t="s">
        <v>19</v>
      </c>
      <c r="I54" s="35"/>
      <c r="J54" s="11">
        <f>COUNTIF(J9:J53,"&gt;=70")</f>
        <v>7</v>
      </c>
      <c r="K54" s="11">
        <f t="shared" ref="K54:P54" si="3">COUNTIF(K9:K53,"&gt;=70")</f>
        <v>3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6"/>
      <c r="D55" s="26"/>
      <c r="E55" s="8"/>
      <c r="H55" s="30" t="s">
        <v>20</v>
      </c>
      <c r="I55" s="30"/>
      <c r="J55" s="12">
        <f>COUNTIF(J9:J53,"&lt;70")</f>
        <v>2</v>
      </c>
      <c r="K55" s="12">
        <f t="shared" ref="K55:Q55" si="5">COUNTIF(K9:K53,"&lt;70")</f>
        <v>6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26"/>
      <c r="D56" s="26"/>
      <c r="E56" s="26"/>
      <c r="H56" s="30" t="s">
        <v>21</v>
      </c>
      <c r="I56" s="30"/>
      <c r="J56" s="12">
        <f>COUNT(J9:J53)</f>
        <v>9</v>
      </c>
      <c r="K56" s="12">
        <f t="shared" ref="K56:Q56" si="6">COUNT(K9:K53)</f>
        <v>9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26"/>
      <c r="D57" s="26"/>
      <c r="E57" s="1"/>
      <c r="H57" s="27" t="s">
        <v>16</v>
      </c>
      <c r="I57" s="27"/>
      <c r="J57" s="13">
        <f>J54/J56</f>
        <v>0.77777777777777779</v>
      </c>
      <c r="K57" s="14">
        <f t="shared" ref="K57:Q57" si="7">K54/K56</f>
        <v>0.33333333333333331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26"/>
      <c r="D58" s="26"/>
      <c r="E58" s="1"/>
      <c r="H58" s="27" t="s">
        <v>17</v>
      </c>
      <c r="I58" s="27"/>
      <c r="J58" s="13">
        <f>J55/J56</f>
        <v>0.22222222222222221</v>
      </c>
      <c r="K58" s="13">
        <f t="shared" ref="K58:Q58" si="8">K55/K56</f>
        <v>0.66666666666666663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26"/>
      <c r="D59" s="26"/>
      <c r="E59" s="8"/>
    </row>
    <row r="60" spans="2:17" x14ac:dyDescent="0.35">
      <c r="C60" s="1"/>
      <c r="D60" s="1"/>
      <c r="E60" s="8"/>
    </row>
    <row r="61" spans="2:17" x14ac:dyDescent="0.35">
      <c r="J61" s="28"/>
      <c r="K61" s="28"/>
      <c r="L61" s="28"/>
      <c r="M61" s="28"/>
      <c r="N61" s="28"/>
      <c r="O61" s="28"/>
      <c r="P61" s="28"/>
    </row>
    <row r="62" spans="2:17" x14ac:dyDescent="0.3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D9:I9"/>
    <mergeCell ref="D10:I10"/>
    <mergeCell ref="D11:I11"/>
    <mergeCell ref="D12:I12"/>
    <mergeCell ref="D13:I13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8:I8"/>
    <mergeCell ref="B2:P2"/>
    <mergeCell ref="C3:P3"/>
    <mergeCell ref="D4:G4"/>
    <mergeCell ref="J4:K4"/>
    <mergeCell ref="D6:G6"/>
    <mergeCell ref="I6:J6"/>
    <mergeCell ref="K6:P6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N4" sqref="N4:O4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6328125" customWidth="1"/>
    <col min="18" max="19" width="5.6328125" customWidth="1"/>
    <col min="21" max="21" width="19.90625" bestFit="1" customWidth="1"/>
  </cols>
  <sheetData>
    <row r="2" spans="2:18" ht="15.5" x14ac:dyDescent="0.3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5">
      <c r="C4" t="s">
        <v>0</v>
      </c>
      <c r="D4" s="38" t="s">
        <v>162</v>
      </c>
      <c r="E4" s="38"/>
      <c r="F4" s="38"/>
      <c r="G4" s="38"/>
      <c r="I4" t="s">
        <v>1</v>
      </c>
      <c r="J4" s="39" t="s">
        <v>163</v>
      </c>
      <c r="K4" s="39"/>
      <c r="M4" t="s">
        <v>2</v>
      </c>
      <c r="N4" s="41">
        <v>45077</v>
      </c>
      <c r="O4" s="4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9" t="s">
        <v>164</v>
      </c>
      <c r="E6" s="39"/>
      <c r="F6" s="39"/>
      <c r="G6" s="39"/>
      <c r="I6" s="26" t="s">
        <v>22</v>
      </c>
      <c r="J6" s="26"/>
      <c r="K6" s="40" t="s">
        <v>165</v>
      </c>
      <c r="L6" s="40"/>
      <c r="M6" s="40"/>
      <c r="N6" s="40"/>
      <c r="O6" s="40"/>
      <c r="P6" s="4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42</v>
      </c>
      <c r="D9" s="43" t="s">
        <v>56</v>
      </c>
      <c r="E9" s="43"/>
      <c r="F9" s="43"/>
      <c r="G9" s="43"/>
      <c r="H9" s="43"/>
      <c r="I9" s="43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 t="s">
        <v>43</v>
      </c>
      <c r="D10" s="43" t="s">
        <v>57</v>
      </c>
      <c r="E10" s="43"/>
      <c r="F10" s="43"/>
      <c r="G10" s="43"/>
      <c r="H10" s="43"/>
      <c r="I10" s="43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 t="s">
        <v>44</v>
      </c>
      <c r="D11" s="43" t="s">
        <v>58</v>
      </c>
      <c r="E11" s="43"/>
      <c r="F11" s="43"/>
      <c r="G11" s="43"/>
      <c r="H11" s="43"/>
      <c r="I11" s="43"/>
      <c r="J11" s="21">
        <v>97.5</v>
      </c>
      <c r="K11" s="4">
        <v>72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24.214285714285715</v>
      </c>
    </row>
    <row r="12" spans="2:18" x14ac:dyDescent="0.35">
      <c r="B12" s="6">
        <f t="shared" si="1"/>
        <v>4</v>
      </c>
      <c r="C12" s="6" t="s">
        <v>53</v>
      </c>
      <c r="D12" s="43" t="s">
        <v>67</v>
      </c>
      <c r="E12" s="43"/>
      <c r="F12" s="43"/>
      <c r="G12" s="43"/>
      <c r="H12" s="43"/>
      <c r="I12" s="43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>SUM(K12:P12)/7</f>
        <v>0</v>
      </c>
    </row>
    <row r="13" spans="2:18" x14ac:dyDescent="0.35">
      <c r="B13" s="6">
        <f t="shared" si="1"/>
        <v>5</v>
      </c>
      <c r="C13" s="6" t="s">
        <v>45</v>
      </c>
      <c r="D13" s="43" t="s">
        <v>59</v>
      </c>
      <c r="E13" s="43"/>
      <c r="F13" s="43"/>
      <c r="G13" s="43"/>
      <c r="H13" s="43"/>
      <c r="I13" s="43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 t="s">
        <v>46</v>
      </c>
      <c r="D14" s="43" t="s">
        <v>60</v>
      </c>
      <c r="E14" s="43"/>
      <c r="F14" s="43"/>
      <c r="G14" s="43"/>
      <c r="H14" s="43"/>
      <c r="I14" s="43"/>
      <c r="J14" s="4">
        <v>90</v>
      </c>
      <c r="K14" s="4">
        <v>91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25.857142857142858</v>
      </c>
    </row>
    <row r="15" spans="2:18" x14ac:dyDescent="0.35">
      <c r="B15" s="6">
        <f t="shared" si="1"/>
        <v>7</v>
      </c>
      <c r="C15" s="6" t="s">
        <v>47</v>
      </c>
      <c r="D15" s="43" t="s">
        <v>61</v>
      </c>
      <c r="E15" s="43"/>
      <c r="F15" s="43"/>
      <c r="G15" s="43"/>
      <c r="H15" s="43"/>
      <c r="I15" s="43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35">
      <c r="B16" s="6">
        <f t="shared" si="1"/>
        <v>8</v>
      </c>
      <c r="C16" s="6" t="s">
        <v>48</v>
      </c>
      <c r="D16" s="43" t="s">
        <v>62</v>
      </c>
      <c r="E16" s="43"/>
      <c r="F16" s="43"/>
      <c r="G16" s="43"/>
      <c r="H16" s="43"/>
      <c r="I16" s="43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</v>
      </c>
    </row>
    <row r="17" spans="2:17" x14ac:dyDescent="0.35">
      <c r="B17" s="6">
        <f t="shared" si="1"/>
        <v>9</v>
      </c>
      <c r="C17" s="6" t="s">
        <v>49</v>
      </c>
      <c r="D17" s="43" t="s">
        <v>63</v>
      </c>
      <c r="E17" s="43"/>
      <c r="F17" s="43"/>
      <c r="G17" s="43"/>
      <c r="H17" s="43"/>
      <c r="I17" s="43"/>
      <c r="J17" s="4">
        <v>70</v>
      </c>
      <c r="K17" s="4">
        <v>88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22.571428571428573</v>
      </c>
    </row>
    <row r="18" spans="2:17" x14ac:dyDescent="0.35">
      <c r="B18" s="6">
        <f t="shared" si="1"/>
        <v>10</v>
      </c>
      <c r="C18" s="6" t="s">
        <v>50</v>
      </c>
      <c r="D18" s="43" t="s">
        <v>64</v>
      </c>
      <c r="E18" s="43"/>
      <c r="F18" s="43"/>
      <c r="G18" s="43"/>
      <c r="H18" s="43"/>
      <c r="I18" s="43"/>
      <c r="J18" s="4">
        <v>100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27.142857142857142</v>
      </c>
    </row>
    <row r="19" spans="2:17" x14ac:dyDescent="0.35">
      <c r="B19" s="6">
        <f t="shared" si="1"/>
        <v>11</v>
      </c>
      <c r="C19" s="6" t="s">
        <v>51</v>
      </c>
      <c r="D19" s="43" t="s">
        <v>65</v>
      </c>
      <c r="E19" s="43"/>
      <c r="F19" s="43"/>
      <c r="G19" s="43"/>
      <c r="H19" s="43"/>
      <c r="I19" s="43"/>
      <c r="J19" s="21">
        <v>97.5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13.928571428571429</v>
      </c>
    </row>
    <row r="20" spans="2:17" x14ac:dyDescent="0.35">
      <c r="B20" s="6">
        <f t="shared" si="1"/>
        <v>12</v>
      </c>
      <c r="C20" s="6" t="s">
        <v>52</v>
      </c>
      <c r="D20" s="43" t="s">
        <v>66</v>
      </c>
      <c r="E20" s="43"/>
      <c r="F20" s="43"/>
      <c r="G20" s="43"/>
      <c r="H20" s="43"/>
      <c r="I20" s="43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x14ac:dyDescent="0.35">
      <c r="B21" s="6">
        <f t="shared" si="1"/>
        <v>13</v>
      </c>
      <c r="C21" s="6" t="s">
        <v>54</v>
      </c>
      <c r="D21" s="43" t="s">
        <v>68</v>
      </c>
      <c r="E21" s="43"/>
      <c r="F21" s="43"/>
      <c r="G21" s="43"/>
      <c r="H21" s="43"/>
      <c r="I21" s="43"/>
      <c r="J21" s="4">
        <v>95</v>
      </c>
      <c r="K21" s="4">
        <v>83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>SUM(J21:P21)/7</f>
        <v>25.428571428571427</v>
      </c>
    </row>
    <row r="22" spans="2:17" x14ac:dyDescent="0.35">
      <c r="B22" s="6">
        <f t="shared" si="1"/>
        <v>14</v>
      </c>
      <c r="C22" s="6" t="s">
        <v>55</v>
      </c>
      <c r="D22" s="43" t="s">
        <v>69</v>
      </c>
      <c r="E22" s="43"/>
      <c r="F22" s="43"/>
      <c r="G22" s="43"/>
      <c r="H22" s="43"/>
      <c r="I22" s="43"/>
      <c r="J22" s="21">
        <v>97.5</v>
      </c>
      <c r="K22" s="4">
        <v>98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27.928571428571427</v>
      </c>
    </row>
    <row r="23" spans="2:17" x14ac:dyDescent="0.35">
      <c r="B23" s="6">
        <f t="shared" si="1"/>
        <v>15</v>
      </c>
      <c r="K23" s="4"/>
      <c r="M23" s="4"/>
      <c r="N23" s="4"/>
      <c r="O23" s="4"/>
      <c r="P23" s="4"/>
      <c r="Q23" s="10">
        <f>SUM(K23:P23)/7</f>
        <v>0</v>
      </c>
    </row>
    <row r="24" spans="2:17" x14ac:dyDescent="0.35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6"/>
      <c r="D54" s="26"/>
      <c r="E54" s="1"/>
      <c r="H54" s="35" t="s">
        <v>19</v>
      </c>
      <c r="I54" s="35"/>
      <c r="J54" s="11">
        <f>COUNTIF(J9:J53,"&gt;=70")</f>
        <v>14</v>
      </c>
      <c r="K54" s="11">
        <f>COUNTIF(K9:K53,"&gt;=70")</f>
        <v>6</v>
      </c>
      <c r="L54" s="11">
        <f t="shared" ref="L54:P54" si="3">COUNTIF(L9:L53,"&gt;=70")</f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6"/>
      <c r="D55" s="26"/>
      <c r="E55" s="8"/>
      <c r="H55" s="30" t="s">
        <v>20</v>
      </c>
      <c r="I55" s="30"/>
      <c r="J55" s="12">
        <f>COUNTIF(J9:J53,"&lt;70")</f>
        <v>0</v>
      </c>
      <c r="K55" s="12">
        <f>COUNTIF(K9:K53,"&lt;70")</f>
        <v>8</v>
      </c>
      <c r="L55" s="12">
        <f t="shared" ref="L55:Q55" si="5">COUNTIF(L9:L53,"&lt;70")</f>
        <v>14</v>
      </c>
      <c r="M55" s="12">
        <f t="shared" si="5"/>
        <v>14</v>
      </c>
      <c r="N55" s="12">
        <f t="shared" si="5"/>
        <v>14</v>
      </c>
      <c r="O55" s="12">
        <f t="shared" si="5"/>
        <v>14</v>
      </c>
      <c r="P55" s="12">
        <f t="shared" si="5"/>
        <v>14</v>
      </c>
      <c r="Q55" s="12">
        <f t="shared" si="5"/>
        <v>45</v>
      </c>
    </row>
    <row r="56" spans="2:17" x14ac:dyDescent="0.35">
      <c r="C56" s="26"/>
      <c r="D56" s="26"/>
      <c r="E56" s="26"/>
      <c r="H56" s="30" t="s">
        <v>21</v>
      </c>
      <c r="I56" s="30"/>
      <c r="J56" s="12">
        <f>COUNT(J9:J53)</f>
        <v>14</v>
      </c>
      <c r="K56" s="12">
        <f>COUNT(K9:K53)</f>
        <v>14</v>
      </c>
      <c r="L56" s="12">
        <f t="shared" ref="L56:Q56" si="6">COUNT(L9:L53)</f>
        <v>14</v>
      </c>
      <c r="M56" s="12">
        <f t="shared" si="6"/>
        <v>14</v>
      </c>
      <c r="N56" s="12">
        <f t="shared" si="6"/>
        <v>14</v>
      </c>
      <c r="O56" s="12">
        <f t="shared" si="6"/>
        <v>14</v>
      </c>
      <c r="P56" s="12">
        <f t="shared" si="6"/>
        <v>14</v>
      </c>
      <c r="Q56" s="12">
        <f t="shared" si="6"/>
        <v>45</v>
      </c>
    </row>
    <row r="57" spans="2:17" x14ac:dyDescent="0.35">
      <c r="C57" s="26"/>
      <c r="D57" s="26"/>
      <c r="E57" s="1"/>
      <c r="H57" s="27" t="s">
        <v>16</v>
      </c>
      <c r="I57" s="27"/>
      <c r="J57" s="13">
        <f>J54/J56</f>
        <v>1</v>
      </c>
      <c r="K57" s="14">
        <f t="shared" ref="K57:Q57" si="7">K54/K56</f>
        <v>0.42857142857142855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6"/>
      <c r="D58" s="26"/>
      <c r="E58" s="1"/>
      <c r="H58" s="27" t="s">
        <v>17</v>
      </c>
      <c r="I58" s="27"/>
      <c r="J58" s="13">
        <f>J55/J56</f>
        <v>0</v>
      </c>
      <c r="K58" s="13">
        <f t="shared" ref="K58:Q58" si="8">K55/K56</f>
        <v>0.5714285714285714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6"/>
      <c r="D59" s="26"/>
      <c r="E59" s="8"/>
    </row>
    <row r="60" spans="2:17" x14ac:dyDescent="0.35">
      <c r="C60" s="1"/>
      <c r="D60" s="1"/>
      <c r="E60" s="8"/>
    </row>
    <row r="61" spans="2:17" x14ac:dyDescent="0.35">
      <c r="J61" s="28"/>
      <c r="K61" s="28"/>
      <c r="L61" s="28"/>
      <c r="M61" s="28"/>
      <c r="N61" s="28"/>
      <c r="O61" s="28"/>
      <c r="P61" s="28"/>
    </row>
    <row r="62" spans="2:17" x14ac:dyDescent="0.35">
      <c r="J62" s="29" t="s">
        <v>18</v>
      </c>
      <c r="K62" s="29"/>
      <c r="L62" s="29"/>
      <c r="M62" s="29"/>
      <c r="N62" s="29"/>
      <c r="O62" s="29"/>
      <c r="P62" s="29"/>
    </row>
  </sheetData>
  <mergeCells count="66">
    <mergeCell ref="D18:I18"/>
    <mergeCell ref="D19:I19"/>
    <mergeCell ref="D20:I20"/>
    <mergeCell ref="D12:I12"/>
    <mergeCell ref="D14:I14"/>
    <mergeCell ref="D15:I15"/>
    <mergeCell ref="D16:I16"/>
    <mergeCell ref="D17:I17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32:I32"/>
    <mergeCell ref="D25:I25"/>
    <mergeCell ref="D26:I26"/>
    <mergeCell ref="B2:P2"/>
    <mergeCell ref="D45:I45"/>
    <mergeCell ref="D21:I21"/>
    <mergeCell ref="D10:I10"/>
    <mergeCell ref="D11:I11"/>
    <mergeCell ref="D13:I13"/>
    <mergeCell ref="D22:I22"/>
    <mergeCell ref="D24:I24"/>
    <mergeCell ref="J4:K4"/>
    <mergeCell ref="N4:O4"/>
    <mergeCell ref="D6:G6"/>
    <mergeCell ref="D8:I8"/>
    <mergeCell ref="D9:I9"/>
    <mergeCell ref="D27:I27"/>
    <mergeCell ref="D28:I28"/>
    <mergeCell ref="D29:I29"/>
    <mergeCell ref="D30:I30"/>
    <mergeCell ref="D31:I31"/>
    <mergeCell ref="D48:I48"/>
    <mergeCell ref="D33:I33"/>
    <mergeCell ref="D34:I34"/>
    <mergeCell ref="D35:I35"/>
    <mergeCell ref="D36:I36"/>
    <mergeCell ref="D37:I37"/>
    <mergeCell ref="D38:I38"/>
    <mergeCell ref="D44:I44"/>
    <mergeCell ref="D47:I47"/>
    <mergeCell ref="D39:I39"/>
    <mergeCell ref="D40:I40"/>
    <mergeCell ref="D41:I41"/>
    <mergeCell ref="D42:I42"/>
    <mergeCell ref="D43:I43"/>
    <mergeCell ref="D46:I46"/>
    <mergeCell ref="C54:D54"/>
    <mergeCell ref="D49:I49"/>
    <mergeCell ref="D50:I50"/>
    <mergeCell ref="D51:I51"/>
    <mergeCell ref="D52:I52"/>
    <mergeCell ref="D53:I53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62"/>
  <sheetViews>
    <sheetView zoomScale="84" zoomScaleNormal="84" workbookViewId="0">
      <selection activeCell="N4" sqref="N4:O4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90625" bestFit="1" customWidth="1"/>
    <col min="14" max="16" width="5.6328125" customWidth="1"/>
    <col min="17" max="17" width="8.6328125" customWidth="1"/>
    <col min="18" max="19" width="5.6328125" customWidth="1"/>
  </cols>
  <sheetData>
    <row r="2" spans="2:22" ht="15.5" x14ac:dyDescent="0.3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22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2" x14ac:dyDescent="0.35">
      <c r="C4" t="s">
        <v>0</v>
      </c>
      <c r="D4" s="38" t="s">
        <v>166</v>
      </c>
      <c r="E4" s="38"/>
      <c r="F4" s="38"/>
      <c r="G4" s="38"/>
      <c r="I4" t="s">
        <v>1</v>
      </c>
      <c r="J4" s="39" t="s">
        <v>163</v>
      </c>
      <c r="K4" s="39"/>
      <c r="M4" t="s">
        <v>2</v>
      </c>
      <c r="N4" s="41">
        <v>45077</v>
      </c>
      <c r="O4" s="41"/>
    </row>
    <row r="5" spans="2:22" ht="6.75" customHeight="1" x14ac:dyDescent="0.35">
      <c r="D5" s="5"/>
      <c r="E5" s="5"/>
      <c r="F5" s="5"/>
      <c r="G5" s="5"/>
    </row>
    <row r="6" spans="2:22" x14ac:dyDescent="0.35">
      <c r="C6" t="s">
        <v>3</v>
      </c>
      <c r="D6" s="39" t="s">
        <v>164</v>
      </c>
      <c r="E6" s="39"/>
      <c r="F6" s="39"/>
      <c r="G6" s="39"/>
      <c r="I6" s="26" t="s">
        <v>22</v>
      </c>
      <c r="J6" s="26"/>
      <c r="K6" s="40" t="s">
        <v>165</v>
      </c>
      <c r="L6" s="40"/>
      <c r="M6" s="40"/>
      <c r="N6" s="40"/>
      <c r="O6" s="40"/>
      <c r="P6" s="40"/>
    </row>
    <row r="7" spans="2:22" ht="11.25" customHeight="1" x14ac:dyDescent="0.35">
      <c r="V7" s="18"/>
    </row>
    <row r="8" spans="2:22" x14ac:dyDescent="0.3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x14ac:dyDescent="0.35">
      <c r="B9" s="6">
        <v>1</v>
      </c>
      <c r="C9" s="6" t="s">
        <v>42</v>
      </c>
      <c r="D9" s="43" t="s">
        <v>56</v>
      </c>
      <c r="E9" s="43"/>
      <c r="F9" s="43"/>
      <c r="G9" s="43"/>
      <c r="H9" s="43"/>
      <c r="I9" s="43"/>
      <c r="J9" s="21">
        <v>75</v>
      </c>
      <c r="K9" s="21">
        <v>87.5</v>
      </c>
      <c r="L9" s="21">
        <v>77.5</v>
      </c>
      <c r="M9" s="21">
        <v>81.5</v>
      </c>
      <c r="N9" s="4">
        <v>0</v>
      </c>
      <c r="O9" s="4">
        <v>0</v>
      </c>
      <c r="P9" s="4">
        <v>0</v>
      </c>
      <c r="Q9" s="10">
        <f>SUM(J9:P9)/7</f>
        <v>45.928571428571431</v>
      </c>
    </row>
    <row r="10" spans="2:22" x14ac:dyDescent="0.35">
      <c r="B10" s="6">
        <f>B9+1</f>
        <v>2</v>
      </c>
      <c r="C10" s="6" t="s">
        <v>43</v>
      </c>
      <c r="D10" s="43" t="s">
        <v>57</v>
      </c>
      <c r="E10" s="43"/>
      <c r="F10" s="43"/>
      <c r="G10" s="43"/>
      <c r="H10" s="43"/>
      <c r="I10" s="43"/>
      <c r="J10" s="21">
        <v>0</v>
      </c>
      <c r="K10" s="21">
        <v>85</v>
      </c>
      <c r="L10" s="21">
        <v>75</v>
      </c>
      <c r="M10" s="21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22.857142857142858</v>
      </c>
    </row>
    <row r="11" spans="2:22" x14ac:dyDescent="0.35">
      <c r="B11" s="6">
        <f t="shared" ref="B11:B53" si="1">B10+1</f>
        <v>3</v>
      </c>
      <c r="C11" s="6" t="s">
        <v>44</v>
      </c>
      <c r="D11" s="43" t="s">
        <v>58</v>
      </c>
      <c r="E11" s="43"/>
      <c r="F11" s="43"/>
      <c r="G11" s="43"/>
      <c r="H11" s="43"/>
      <c r="I11" s="43"/>
      <c r="J11" s="21">
        <v>90.5</v>
      </c>
      <c r="K11" s="21">
        <v>90</v>
      </c>
      <c r="L11" s="21">
        <v>82.5</v>
      </c>
      <c r="M11" s="21">
        <v>87</v>
      </c>
      <c r="N11" s="4">
        <v>0</v>
      </c>
      <c r="O11" s="4">
        <v>0</v>
      </c>
      <c r="P11" s="4">
        <v>0</v>
      </c>
      <c r="Q11" s="10">
        <f t="shared" si="0"/>
        <v>50</v>
      </c>
    </row>
    <row r="12" spans="2:22" x14ac:dyDescent="0.35">
      <c r="B12" s="6">
        <f t="shared" si="1"/>
        <v>4</v>
      </c>
      <c r="C12" s="6" t="s">
        <v>53</v>
      </c>
      <c r="D12" s="43" t="s">
        <v>67</v>
      </c>
      <c r="E12" s="43"/>
      <c r="F12" s="43"/>
      <c r="G12" s="43"/>
      <c r="H12" s="43"/>
      <c r="I12" s="43"/>
      <c r="J12" s="21">
        <v>0</v>
      </c>
      <c r="K12" s="21">
        <v>95</v>
      </c>
      <c r="L12" s="21">
        <v>85</v>
      </c>
      <c r="M12" s="21">
        <v>70</v>
      </c>
      <c r="N12" s="4">
        <v>0</v>
      </c>
      <c r="O12" s="4">
        <v>0</v>
      </c>
      <c r="P12" s="4">
        <v>0</v>
      </c>
      <c r="Q12" s="10">
        <f>SUM(K12:P12)/7</f>
        <v>35.714285714285715</v>
      </c>
    </row>
    <row r="13" spans="2:22" x14ac:dyDescent="0.35">
      <c r="B13" s="6">
        <f t="shared" si="1"/>
        <v>5</v>
      </c>
      <c r="C13" s="6" t="s">
        <v>45</v>
      </c>
      <c r="D13" s="43" t="s">
        <v>59</v>
      </c>
      <c r="E13" s="43"/>
      <c r="F13" s="43"/>
      <c r="G13" s="43"/>
      <c r="H13" s="43"/>
      <c r="I13" s="43"/>
      <c r="J13" s="21">
        <v>0</v>
      </c>
      <c r="K13" s="21">
        <v>92.5</v>
      </c>
      <c r="L13" s="21">
        <v>75</v>
      </c>
      <c r="M13" s="21">
        <v>0</v>
      </c>
      <c r="N13" s="4">
        <v>0</v>
      </c>
      <c r="O13" s="4">
        <v>0</v>
      </c>
      <c r="P13" s="4">
        <v>0</v>
      </c>
      <c r="Q13" s="10">
        <f t="shared" si="0"/>
        <v>23.928571428571427</v>
      </c>
    </row>
    <row r="14" spans="2:22" x14ac:dyDescent="0.35">
      <c r="B14" s="6">
        <f t="shared" si="1"/>
        <v>6</v>
      </c>
      <c r="C14" s="6" t="s">
        <v>46</v>
      </c>
      <c r="D14" s="43" t="s">
        <v>60</v>
      </c>
      <c r="E14" s="43"/>
      <c r="F14" s="43"/>
      <c r="G14" s="43"/>
      <c r="H14" s="43"/>
      <c r="I14" s="43"/>
      <c r="J14" s="21">
        <v>80</v>
      </c>
      <c r="K14" s="21">
        <v>90</v>
      </c>
      <c r="L14" s="21">
        <v>87.5</v>
      </c>
      <c r="M14" s="21">
        <v>81</v>
      </c>
      <c r="N14" s="4">
        <v>0</v>
      </c>
      <c r="O14" s="4">
        <v>0</v>
      </c>
      <c r="P14" s="4">
        <v>0</v>
      </c>
      <c r="Q14" s="10">
        <f t="shared" si="0"/>
        <v>48.357142857142854</v>
      </c>
    </row>
    <row r="15" spans="2:22" x14ac:dyDescent="0.35">
      <c r="B15" s="6">
        <f t="shared" si="1"/>
        <v>7</v>
      </c>
      <c r="C15" s="6" t="s">
        <v>71</v>
      </c>
      <c r="D15" s="43" t="s">
        <v>70</v>
      </c>
      <c r="E15" s="43"/>
      <c r="F15" s="43"/>
      <c r="G15" s="43"/>
      <c r="H15" s="43"/>
      <c r="I15" s="43"/>
      <c r="J15" s="21">
        <v>0</v>
      </c>
      <c r="K15" s="21">
        <v>0</v>
      </c>
      <c r="L15" s="21">
        <v>0</v>
      </c>
      <c r="M15" s="21">
        <v>0</v>
      </c>
      <c r="N15" s="4">
        <v>0</v>
      </c>
      <c r="O15" s="4">
        <v>0</v>
      </c>
      <c r="P15" s="4">
        <v>0</v>
      </c>
      <c r="Q15" s="10">
        <f>SUM(K15:P15)/7</f>
        <v>0</v>
      </c>
    </row>
    <row r="16" spans="2:22" x14ac:dyDescent="0.35">
      <c r="B16" s="6">
        <f t="shared" si="1"/>
        <v>8</v>
      </c>
      <c r="C16" s="6" t="s">
        <v>47</v>
      </c>
      <c r="D16" s="43" t="s">
        <v>61</v>
      </c>
      <c r="E16" s="43"/>
      <c r="F16" s="43"/>
      <c r="G16" s="43"/>
      <c r="H16" s="43"/>
      <c r="I16" s="43"/>
      <c r="J16" s="21">
        <v>0</v>
      </c>
      <c r="K16" s="21">
        <v>0</v>
      </c>
      <c r="L16" s="21">
        <v>0</v>
      </c>
      <c r="M16" s="21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5">
      <c r="B17" s="6">
        <f t="shared" si="1"/>
        <v>9</v>
      </c>
      <c r="C17" s="6" t="s">
        <v>48</v>
      </c>
      <c r="D17" s="43" t="s">
        <v>62</v>
      </c>
      <c r="E17" s="43"/>
      <c r="F17" s="43"/>
      <c r="G17" s="43"/>
      <c r="H17" s="43"/>
      <c r="I17" s="43"/>
      <c r="J17" s="21">
        <v>70</v>
      </c>
      <c r="K17" s="21">
        <v>0</v>
      </c>
      <c r="L17" s="21">
        <v>80</v>
      </c>
      <c r="M17" s="21">
        <v>77.5</v>
      </c>
      <c r="N17" s="4">
        <v>0</v>
      </c>
      <c r="O17" s="4">
        <v>0</v>
      </c>
      <c r="P17" s="4">
        <v>0</v>
      </c>
      <c r="Q17" s="10">
        <f t="shared" si="0"/>
        <v>32.5</v>
      </c>
    </row>
    <row r="18" spans="2:17" x14ac:dyDescent="0.35">
      <c r="B18" s="6">
        <f t="shared" si="1"/>
        <v>10</v>
      </c>
      <c r="C18" s="6" t="s">
        <v>49</v>
      </c>
      <c r="D18" s="43" t="s">
        <v>63</v>
      </c>
      <c r="E18" s="43"/>
      <c r="F18" s="43"/>
      <c r="G18" s="43"/>
      <c r="H18" s="43"/>
      <c r="I18" s="43"/>
      <c r="J18" s="21">
        <v>77.5</v>
      </c>
      <c r="K18" s="21">
        <v>0</v>
      </c>
      <c r="L18" s="21">
        <v>80</v>
      </c>
      <c r="M18" s="21">
        <v>74.5</v>
      </c>
      <c r="N18" s="4">
        <v>0</v>
      </c>
      <c r="O18" s="4">
        <v>0</v>
      </c>
      <c r="P18" s="4">
        <v>0</v>
      </c>
      <c r="Q18" s="10">
        <f t="shared" si="0"/>
        <v>33.142857142857146</v>
      </c>
    </row>
    <row r="19" spans="2:17" x14ac:dyDescent="0.35">
      <c r="B19" s="6">
        <f t="shared" si="1"/>
        <v>11</v>
      </c>
      <c r="C19" s="6" t="s">
        <v>50</v>
      </c>
      <c r="D19" s="43" t="s">
        <v>64</v>
      </c>
      <c r="E19" s="43"/>
      <c r="F19" s="43"/>
      <c r="G19" s="43"/>
      <c r="H19" s="43"/>
      <c r="I19" s="43"/>
      <c r="J19" s="21">
        <v>82.5</v>
      </c>
      <c r="K19" s="21">
        <v>90</v>
      </c>
      <c r="L19" s="21">
        <v>85</v>
      </c>
      <c r="M19" s="21">
        <v>81</v>
      </c>
      <c r="N19" s="4">
        <v>0</v>
      </c>
      <c r="O19" s="4">
        <v>0</v>
      </c>
      <c r="P19" s="4">
        <v>0</v>
      </c>
      <c r="Q19" s="10">
        <f t="shared" si="0"/>
        <v>48.357142857142854</v>
      </c>
    </row>
    <row r="20" spans="2:17" x14ac:dyDescent="0.35">
      <c r="B20" s="6">
        <f t="shared" si="1"/>
        <v>12</v>
      </c>
      <c r="C20" s="6" t="s">
        <v>51</v>
      </c>
      <c r="D20" s="43" t="s">
        <v>65</v>
      </c>
      <c r="E20" s="43"/>
      <c r="F20" s="43"/>
      <c r="G20" s="43"/>
      <c r="H20" s="43"/>
      <c r="I20" s="43"/>
      <c r="J20" s="21">
        <v>87.5</v>
      </c>
      <c r="K20" s="21">
        <v>0</v>
      </c>
      <c r="L20" s="21">
        <v>85</v>
      </c>
      <c r="M20" s="21">
        <v>73.5</v>
      </c>
      <c r="N20" s="4">
        <v>0</v>
      </c>
      <c r="O20" s="4">
        <v>0</v>
      </c>
      <c r="P20" s="4">
        <v>0</v>
      </c>
      <c r="Q20" s="10">
        <f t="shared" si="0"/>
        <v>35.142857142857146</v>
      </c>
    </row>
    <row r="21" spans="2:17" x14ac:dyDescent="0.35">
      <c r="B21" s="6">
        <f t="shared" si="1"/>
        <v>13</v>
      </c>
      <c r="C21" s="6" t="s">
        <v>52</v>
      </c>
      <c r="D21" s="43" t="s">
        <v>66</v>
      </c>
      <c r="E21" s="43"/>
      <c r="F21" s="43"/>
      <c r="G21" s="43"/>
      <c r="H21" s="43"/>
      <c r="I21" s="43"/>
      <c r="J21" s="21">
        <v>0</v>
      </c>
      <c r="K21" s="21">
        <v>0</v>
      </c>
      <c r="L21" s="21">
        <v>0</v>
      </c>
      <c r="M21" s="21">
        <v>0</v>
      </c>
      <c r="N21" s="4">
        <v>0</v>
      </c>
      <c r="O21" s="4">
        <v>0</v>
      </c>
      <c r="P21" s="4">
        <v>0</v>
      </c>
      <c r="Q21" s="10">
        <f>SUM(K21:P21)/7</f>
        <v>0</v>
      </c>
    </row>
    <row r="22" spans="2:17" x14ac:dyDescent="0.35">
      <c r="B22" s="6">
        <f t="shared" si="1"/>
        <v>14</v>
      </c>
      <c r="C22" s="6" t="s">
        <v>54</v>
      </c>
      <c r="D22" s="43" t="s">
        <v>68</v>
      </c>
      <c r="E22" s="43"/>
      <c r="F22" s="43"/>
      <c r="G22" s="43"/>
      <c r="H22" s="43"/>
      <c r="I22" s="43"/>
      <c r="J22" s="21">
        <v>88</v>
      </c>
      <c r="K22" s="21">
        <v>90</v>
      </c>
      <c r="L22" s="21">
        <v>95</v>
      </c>
      <c r="M22" s="21">
        <v>91.5</v>
      </c>
      <c r="N22" s="4">
        <v>0</v>
      </c>
      <c r="O22" s="4">
        <v>0</v>
      </c>
      <c r="P22" s="4">
        <v>0</v>
      </c>
      <c r="Q22" s="10">
        <f t="shared" si="0"/>
        <v>52.071428571428569</v>
      </c>
    </row>
    <row r="23" spans="2:17" x14ac:dyDescent="0.35">
      <c r="B23" s="6">
        <f t="shared" si="1"/>
        <v>15</v>
      </c>
      <c r="C23" s="6" t="s">
        <v>55</v>
      </c>
      <c r="D23" s="43" t="s">
        <v>69</v>
      </c>
      <c r="E23" s="43"/>
      <c r="F23" s="43"/>
      <c r="G23" s="43"/>
      <c r="H23" s="43"/>
      <c r="I23" s="43"/>
      <c r="J23" s="21">
        <v>85</v>
      </c>
      <c r="K23" s="21">
        <v>90</v>
      </c>
      <c r="L23" s="21">
        <v>90</v>
      </c>
      <c r="M23" s="21">
        <v>91.5</v>
      </c>
      <c r="N23" s="4">
        <v>0</v>
      </c>
      <c r="O23" s="4">
        <v>0</v>
      </c>
      <c r="P23" s="4">
        <v>0</v>
      </c>
      <c r="Q23" s="10">
        <f t="shared" si="0"/>
        <v>50.928571428571431</v>
      </c>
    </row>
    <row r="24" spans="2:17" x14ac:dyDescent="0.35">
      <c r="B24" s="6">
        <f t="shared" si="1"/>
        <v>16</v>
      </c>
      <c r="C24" s="6"/>
      <c r="D24" s="43"/>
      <c r="E24" s="43"/>
      <c r="F24" s="43"/>
      <c r="G24" s="43"/>
      <c r="H24" s="43"/>
      <c r="I24" s="43"/>
      <c r="K24" s="23"/>
      <c r="L24" s="23"/>
      <c r="M24" s="23"/>
      <c r="N24" s="4"/>
      <c r="O24" s="4"/>
      <c r="P24" s="4"/>
      <c r="Q24" s="10">
        <f>SUM(K24:P24)/7</f>
        <v>0</v>
      </c>
    </row>
    <row r="25" spans="2:17" x14ac:dyDescent="0.35">
      <c r="B25" s="6">
        <f t="shared" si="1"/>
        <v>17</v>
      </c>
      <c r="C25" s="6"/>
      <c r="D25" s="43"/>
      <c r="E25" s="43"/>
      <c r="F25" s="43"/>
      <c r="G25" s="43"/>
      <c r="H25" s="43"/>
      <c r="I25" s="43"/>
      <c r="J25" s="4"/>
      <c r="K25" s="21"/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43"/>
      <c r="E26" s="43"/>
      <c r="F26" s="43"/>
      <c r="G26" s="43"/>
      <c r="H26" s="43"/>
      <c r="I26" s="43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44"/>
      <c r="E29" s="45"/>
      <c r="F29" s="45"/>
      <c r="G29" s="45"/>
      <c r="H29" s="45"/>
      <c r="I29" s="46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6"/>
      <c r="D54" s="26"/>
      <c r="E54" s="1"/>
      <c r="H54" s="35" t="s">
        <v>19</v>
      </c>
      <c r="I54" s="35"/>
      <c r="J54" s="11">
        <f>COUNTIF(J9:J53,"&gt;=70")</f>
        <v>9</v>
      </c>
      <c r="K54" s="11">
        <f t="shared" ref="K54:P54" si="3">COUNTIF(K9:K53,"&gt;=70")</f>
        <v>9</v>
      </c>
      <c r="L54" s="11">
        <f t="shared" si="3"/>
        <v>12</v>
      </c>
      <c r="M54" s="11">
        <f t="shared" si="3"/>
        <v>10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6"/>
      <c r="D55" s="26"/>
      <c r="E55" s="8"/>
      <c r="H55" s="30" t="s">
        <v>20</v>
      </c>
      <c r="I55" s="30"/>
      <c r="J55" s="12">
        <f>COUNTIF(J9:J53,"&lt;70")</f>
        <v>6</v>
      </c>
      <c r="K55" s="12">
        <f t="shared" ref="K55:Q55" si="5">COUNTIF(K9:K53,"&lt;70")</f>
        <v>6</v>
      </c>
      <c r="L55" s="12">
        <f t="shared" si="5"/>
        <v>3</v>
      </c>
      <c r="M55" s="12">
        <f t="shared" si="5"/>
        <v>5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45</v>
      </c>
    </row>
    <row r="56" spans="2:17" x14ac:dyDescent="0.35">
      <c r="C56" s="26"/>
      <c r="D56" s="26"/>
      <c r="E56" s="26"/>
      <c r="H56" s="30" t="s">
        <v>21</v>
      </c>
      <c r="I56" s="30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45</v>
      </c>
    </row>
    <row r="57" spans="2:17" x14ac:dyDescent="0.35">
      <c r="C57" s="26"/>
      <c r="D57" s="26"/>
      <c r="E57" s="1"/>
      <c r="H57" s="27" t="s">
        <v>16</v>
      </c>
      <c r="I57" s="27"/>
      <c r="J57" s="13">
        <f>J54/J56</f>
        <v>0.6</v>
      </c>
      <c r="K57" s="14">
        <f t="shared" ref="K57:Q57" si="7">K54/K56</f>
        <v>0.6</v>
      </c>
      <c r="L57" s="14">
        <f t="shared" si="7"/>
        <v>0.8</v>
      </c>
      <c r="M57" s="14">
        <f t="shared" si="7"/>
        <v>0.66666666666666663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6"/>
      <c r="D58" s="26"/>
      <c r="E58" s="1"/>
      <c r="H58" s="27" t="s">
        <v>17</v>
      </c>
      <c r="I58" s="27"/>
      <c r="J58" s="13">
        <f>J55/J56</f>
        <v>0.4</v>
      </c>
      <c r="K58" s="13">
        <f t="shared" ref="K58:Q58" si="8">K55/K56</f>
        <v>0.4</v>
      </c>
      <c r="L58" s="14">
        <f t="shared" si="8"/>
        <v>0.2</v>
      </c>
      <c r="M58" s="14">
        <f t="shared" si="8"/>
        <v>0.33333333333333331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6"/>
      <c r="D59" s="26"/>
      <c r="E59" s="8"/>
    </row>
    <row r="60" spans="2:17" x14ac:dyDescent="0.35">
      <c r="C60" s="1"/>
      <c r="D60" s="1"/>
      <c r="E60" s="8"/>
    </row>
    <row r="61" spans="2:17" x14ac:dyDescent="0.35">
      <c r="J61" s="28"/>
      <c r="K61" s="28"/>
      <c r="L61" s="28"/>
      <c r="M61" s="28"/>
      <c r="N61" s="28"/>
      <c r="O61" s="28"/>
      <c r="P61" s="28"/>
    </row>
    <row r="62" spans="2:17" x14ac:dyDescent="0.3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2:I12"/>
    <mergeCell ref="D19:I19"/>
    <mergeCell ref="D18:I18"/>
    <mergeCell ref="D17:I17"/>
    <mergeCell ref="D16:I16"/>
    <mergeCell ref="D15:I15"/>
    <mergeCell ref="D13:I13"/>
    <mergeCell ref="D23:I23"/>
    <mergeCell ref="D22:I22"/>
    <mergeCell ref="D21:I21"/>
    <mergeCell ref="D20:I20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5:I25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4:I2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topLeftCell="A4" zoomScale="84" zoomScaleNormal="84" workbookViewId="0">
      <selection activeCell="L55" sqref="L55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6328125" customWidth="1"/>
    <col min="18" max="19" width="5.6328125" customWidth="1"/>
  </cols>
  <sheetData>
    <row r="2" spans="2:18" ht="15.5" x14ac:dyDescent="0.3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5">
      <c r="C4" t="s">
        <v>0</v>
      </c>
      <c r="D4" s="38" t="s">
        <v>167</v>
      </c>
      <c r="E4" s="38"/>
      <c r="F4" s="38"/>
      <c r="G4" s="38"/>
      <c r="I4" t="s">
        <v>1</v>
      </c>
      <c r="J4" s="39" t="s">
        <v>168</v>
      </c>
      <c r="K4" s="39"/>
      <c r="M4" t="s">
        <v>2</v>
      </c>
      <c r="N4" s="41">
        <v>45077</v>
      </c>
      <c r="O4" s="4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9" t="s">
        <v>164</v>
      </c>
      <c r="E6" s="39"/>
      <c r="F6" s="39"/>
      <c r="G6" s="39"/>
      <c r="I6" s="26" t="s">
        <v>22</v>
      </c>
      <c r="J6" s="26"/>
      <c r="K6" s="40" t="s">
        <v>165</v>
      </c>
      <c r="L6" s="40"/>
      <c r="M6" s="40"/>
      <c r="N6" s="40"/>
      <c r="O6" s="40"/>
      <c r="P6" s="40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174</v>
      </c>
      <c r="D9" s="48" t="s">
        <v>78</v>
      </c>
      <c r="E9" s="49"/>
      <c r="F9" s="49"/>
      <c r="G9" s="49"/>
      <c r="H9" s="49"/>
      <c r="I9" s="50"/>
      <c r="J9" s="4">
        <v>0</v>
      </c>
      <c r="K9" s="21">
        <v>80</v>
      </c>
      <c r="L9" s="21">
        <v>80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22.857142857142858</v>
      </c>
    </row>
    <row r="10" spans="2:18" x14ac:dyDescent="0.35">
      <c r="B10" s="6">
        <f>B9+1</f>
        <v>2</v>
      </c>
      <c r="C10" s="6" t="s">
        <v>175</v>
      </c>
      <c r="D10" s="47" t="s">
        <v>150</v>
      </c>
      <c r="E10" s="47"/>
      <c r="F10" s="47"/>
      <c r="G10" s="47"/>
      <c r="H10" s="47"/>
      <c r="I10" s="47"/>
      <c r="J10" s="4">
        <v>0</v>
      </c>
      <c r="K10" s="21">
        <v>0</v>
      </c>
      <c r="L10" s="21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11.428571428571429</v>
      </c>
    </row>
    <row r="11" spans="2:18" x14ac:dyDescent="0.35">
      <c r="B11" s="6">
        <f t="shared" ref="B11:B53" si="1">B10+1</f>
        <v>3</v>
      </c>
      <c r="C11" s="6" t="s">
        <v>176</v>
      </c>
      <c r="D11" s="47" t="s">
        <v>151</v>
      </c>
      <c r="E11" s="47"/>
      <c r="F11" s="47"/>
      <c r="G11" s="47"/>
      <c r="H11" s="47"/>
      <c r="I11" s="47"/>
      <c r="J11" s="21">
        <v>87.5</v>
      </c>
      <c r="K11" s="21">
        <v>0</v>
      </c>
      <c r="L11" s="21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12.5</v>
      </c>
    </row>
    <row r="12" spans="2:18" x14ac:dyDescent="0.35">
      <c r="B12" s="6">
        <f t="shared" si="1"/>
        <v>4</v>
      </c>
      <c r="C12" s="6" t="s">
        <v>177</v>
      </c>
      <c r="D12" s="47" t="s">
        <v>152</v>
      </c>
      <c r="E12" s="47"/>
      <c r="F12" s="47"/>
      <c r="G12" s="47"/>
      <c r="H12" s="47"/>
      <c r="I12" s="47"/>
      <c r="J12" s="4">
        <v>85</v>
      </c>
      <c r="K12" s="21">
        <v>92.5</v>
      </c>
      <c r="L12" s="21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36.785714285714285</v>
      </c>
    </row>
    <row r="13" spans="2:18" x14ac:dyDescent="0.35">
      <c r="B13" s="6">
        <f t="shared" si="1"/>
        <v>5</v>
      </c>
      <c r="C13" s="6" t="s">
        <v>178</v>
      </c>
      <c r="D13" s="47" t="s">
        <v>153</v>
      </c>
      <c r="E13" s="47"/>
      <c r="F13" s="47"/>
      <c r="G13" s="47"/>
      <c r="H13" s="47"/>
      <c r="I13" s="47"/>
      <c r="J13" s="4">
        <v>0</v>
      </c>
      <c r="K13" s="21">
        <v>0</v>
      </c>
      <c r="L13" s="21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35">
      <c r="B14" s="6">
        <f t="shared" si="1"/>
        <v>6</v>
      </c>
      <c r="C14" s="22" t="s">
        <v>85</v>
      </c>
      <c r="D14" s="47" t="s">
        <v>179</v>
      </c>
      <c r="E14" s="47"/>
      <c r="F14" s="47"/>
      <c r="G14" s="47"/>
      <c r="H14" s="47"/>
      <c r="I14" s="47"/>
      <c r="J14" s="4">
        <v>0</v>
      </c>
      <c r="K14" s="21">
        <v>0</v>
      </c>
      <c r="L14" s="21">
        <v>81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11.571428571428571</v>
      </c>
    </row>
    <row r="15" spans="2:18" x14ac:dyDescent="0.35">
      <c r="B15" s="6">
        <f t="shared" si="1"/>
        <v>7</v>
      </c>
      <c r="C15" s="6" t="s">
        <v>180</v>
      </c>
      <c r="D15" s="47" t="s">
        <v>154</v>
      </c>
      <c r="E15" s="47"/>
      <c r="F15" s="47"/>
      <c r="G15" s="47"/>
      <c r="H15" s="47"/>
      <c r="I15" s="47"/>
      <c r="J15" s="4">
        <v>70</v>
      </c>
      <c r="K15" s="21">
        <v>80</v>
      </c>
      <c r="L15" s="21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21.428571428571427</v>
      </c>
    </row>
    <row r="16" spans="2:18" x14ac:dyDescent="0.35">
      <c r="B16" s="6">
        <f t="shared" si="1"/>
        <v>8</v>
      </c>
      <c r="C16" s="6" t="s">
        <v>91</v>
      </c>
      <c r="D16" s="47" t="s">
        <v>155</v>
      </c>
      <c r="E16" s="47"/>
      <c r="F16" s="47"/>
      <c r="G16" s="47"/>
      <c r="H16" s="47"/>
      <c r="I16" s="47"/>
      <c r="J16" s="21">
        <v>77.5</v>
      </c>
      <c r="K16" s="21">
        <v>87.5</v>
      </c>
      <c r="L16" s="21">
        <v>81.5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35.214285714285715</v>
      </c>
    </row>
    <row r="17" spans="2:17" x14ac:dyDescent="0.35">
      <c r="B17" s="6">
        <f t="shared" si="1"/>
        <v>9</v>
      </c>
      <c r="C17" s="6" t="s">
        <v>181</v>
      </c>
      <c r="D17" s="47" t="s">
        <v>156</v>
      </c>
      <c r="E17" s="47"/>
      <c r="F17" s="47"/>
      <c r="G17" s="47"/>
      <c r="H17" s="47"/>
      <c r="I17" s="47"/>
      <c r="J17" s="21">
        <v>87.5</v>
      </c>
      <c r="K17" s="21">
        <v>92.5</v>
      </c>
      <c r="L17" s="21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25.714285714285715</v>
      </c>
    </row>
    <row r="18" spans="2:17" x14ac:dyDescent="0.35">
      <c r="B18" s="6">
        <f t="shared" si="1"/>
        <v>10</v>
      </c>
      <c r="C18" s="6" t="s">
        <v>182</v>
      </c>
      <c r="D18" s="47" t="s">
        <v>157</v>
      </c>
      <c r="E18" s="47"/>
      <c r="F18" s="47"/>
      <c r="G18" s="47"/>
      <c r="H18" s="47"/>
      <c r="I18" s="47"/>
      <c r="J18" s="4">
        <v>85</v>
      </c>
      <c r="K18" s="21">
        <v>80</v>
      </c>
      <c r="L18" s="21">
        <v>85.5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35.785714285714285</v>
      </c>
    </row>
    <row r="19" spans="2:17" x14ac:dyDescent="0.35">
      <c r="B19" s="6">
        <f t="shared" si="1"/>
        <v>11</v>
      </c>
      <c r="C19" s="6" t="s">
        <v>183</v>
      </c>
      <c r="D19" s="47" t="s">
        <v>158</v>
      </c>
      <c r="E19" s="47"/>
      <c r="F19" s="47"/>
      <c r="G19" s="47"/>
      <c r="H19" s="47"/>
      <c r="I19" s="47"/>
      <c r="J19" s="4">
        <v>75</v>
      </c>
      <c r="K19" s="21">
        <v>0</v>
      </c>
      <c r="L19" s="21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20.714285714285715</v>
      </c>
    </row>
    <row r="20" spans="2:17" x14ac:dyDescent="0.35">
      <c r="B20" s="6">
        <f t="shared" si="1"/>
        <v>12</v>
      </c>
      <c r="C20" s="6" t="s">
        <v>184</v>
      </c>
      <c r="D20" s="47" t="s">
        <v>161</v>
      </c>
      <c r="E20" s="47"/>
      <c r="F20" s="47"/>
      <c r="G20" s="47"/>
      <c r="H20" s="47"/>
      <c r="I20" s="47"/>
      <c r="J20" s="21">
        <v>77.5</v>
      </c>
      <c r="K20" s="21">
        <v>80</v>
      </c>
      <c r="L20" s="21">
        <v>83.5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34.428571428571431</v>
      </c>
    </row>
    <row r="21" spans="2:17" x14ac:dyDescent="0.35">
      <c r="B21" s="6">
        <f t="shared" si="1"/>
        <v>13</v>
      </c>
      <c r="C21" s="6" t="s">
        <v>185</v>
      </c>
      <c r="D21" s="47" t="s">
        <v>159</v>
      </c>
      <c r="E21" s="47"/>
      <c r="F21" s="47"/>
      <c r="G21" s="47"/>
      <c r="H21" s="47"/>
      <c r="I21" s="47"/>
      <c r="J21" s="4">
        <v>85</v>
      </c>
      <c r="K21" s="21">
        <v>87.5</v>
      </c>
      <c r="L21" s="21">
        <v>80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36.071428571428569</v>
      </c>
    </row>
    <row r="22" spans="2:17" x14ac:dyDescent="0.35">
      <c r="B22" s="6">
        <f t="shared" si="1"/>
        <v>14</v>
      </c>
      <c r="C22" s="6" t="s">
        <v>186</v>
      </c>
      <c r="D22" s="47" t="s">
        <v>160</v>
      </c>
      <c r="E22" s="47"/>
      <c r="F22" s="47"/>
      <c r="G22" s="47"/>
      <c r="H22" s="47"/>
      <c r="I22" s="47"/>
      <c r="J22" s="4">
        <v>0</v>
      </c>
      <c r="K22" s="21">
        <v>0</v>
      </c>
      <c r="L22" s="21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5">
      <c r="B23" s="6">
        <f t="shared" si="1"/>
        <v>15</v>
      </c>
      <c r="C23" s="6"/>
      <c r="D23" s="47"/>
      <c r="E23" s="47"/>
      <c r="F23" s="47"/>
      <c r="G23" s="47"/>
      <c r="H23" s="47"/>
      <c r="I23" s="47"/>
      <c r="J23" s="4"/>
      <c r="K23" s="23"/>
      <c r="L23" s="23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4"/>
      <c r="K24" s="21"/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6"/>
      <c r="D54" s="26"/>
      <c r="E54" s="1"/>
      <c r="H54" s="35" t="s">
        <v>19</v>
      </c>
      <c r="I54" s="35"/>
      <c r="J54" s="11">
        <f>COUNTIF(J9:J22,"&gt;=70")</f>
        <v>9</v>
      </c>
      <c r="K54" s="11">
        <f t="shared" ref="K54:P54" si="3">COUNTIF(K9:K53,"&gt;=70")</f>
        <v>8</v>
      </c>
      <c r="L54" s="11">
        <f t="shared" si="3"/>
        <v>10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6"/>
      <c r="D55" s="26"/>
      <c r="E55" s="8"/>
      <c r="H55" s="30" t="s">
        <v>20</v>
      </c>
      <c r="I55" s="30"/>
      <c r="J55" s="12">
        <f>COUNTIF(J9:J22,"&lt;70")</f>
        <v>5</v>
      </c>
      <c r="K55" s="12">
        <f t="shared" ref="K55:Q55" si="5">COUNTIF(K9:K53,"&lt;70")</f>
        <v>6</v>
      </c>
      <c r="L55" s="12">
        <f t="shared" si="5"/>
        <v>4</v>
      </c>
      <c r="M55" s="12">
        <f t="shared" si="5"/>
        <v>14</v>
      </c>
      <c r="N55" s="12">
        <f t="shared" si="5"/>
        <v>14</v>
      </c>
      <c r="O55" s="12">
        <f t="shared" si="5"/>
        <v>14</v>
      </c>
      <c r="P55" s="12">
        <f t="shared" si="5"/>
        <v>14</v>
      </c>
      <c r="Q55" s="12">
        <f t="shared" si="5"/>
        <v>45</v>
      </c>
    </row>
    <row r="56" spans="2:17" x14ac:dyDescent="0.35">
      <c r="C56" s="26"/>
      <c r="D56" s="26"/>
      <c r="E56" s="26"/>
      <c r="H56" s="30" t="s">
        <v>21</v>
      </c>
      <c r="I56" s="30"/>
      <c r="J56" s="12">
        <f>COUNT(J9:J53)</f>
        <v>14</v>
      </c>
      <c r="K56" s="12">
        <f t="shared" ref="K56:Q56" si="6">COUNT(K9:K53)</f>
        <v>14</v>
      </c>
      <c r="L56" s="12">
        <f t="shared" si="6"/>
        <v>14</v>
      </c>
      <c r="M56" s="12">
        <f t="shared" si="6"/>
        <v>14</v>
      </c>
      <c r="N56" s="12">
        <f t="shared" si="6"/>
        <v>14</v>
      </c>
      <c r="O56" s="12">
        <f t="shared" si="6"/>
        <v>14</v>
      </c>
      <c r="P56" s="12">
        <f t="shared" si="6"/>
        <v>14</v>
      </c>
      <c r="Q56" s="12">
        <f t="shared" si="6"/>
        <v>45</v>
      </c>
    </row>
    <row r="57" spans="2:17" x14ac:dyDescent="0.35">
      <c r="C57" s="26"/>
      <c r="D57" s="26"/>
      <c r="E57" s="1"/>
      <c r="H57" s="27" t="s">
        <v>16</v>
      </c>
      <c r="I57" s="27"/>
      <c r="J57" s="13">
        <f>J54/J56</f>
        <v>0.6428571428571429</v>
      </c>
      <c r="K57" s="14">
        <f t="shared" ref="K57:Q57" si="7">K54/K56</f>
        <v>0.5714285714285714</v>
      </c>
      <c r="L57" s="14">
        <f t="shared" si="7"/>
        <v>0.7142857142857143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6"/>
      <c r="D58" s="26"/>
      <c r="E58" s="1"/>
      <c r="H58" s="27" t="s">
        <v>17</v>
      </c>
      <c r="I58" s="27"/>
      <c r="J58" s="13">
        <f>J55/J56</f>
        <v>0.35714285714285715</v>
      </c>
      <c r="K58" s="13">
        <f t="shared" ref="K58:Q58" si="8">K55/K56</f>
        <v>0.42857142857142855</v>
      </c>
      <c r="L58" s="14">
        <f t="shared" si="8"/>
        <v>0.2857142857142857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6"/>
      <c r="D59" s="26"/>
      <c r="E59" s="8"/>
    </row>
    <row r="60" spans="2:17" x14ac:dyDescent="0.35">
      <c r="C60" s="1"/>
      <c r="D60" s="1"/>
      <c r="E60" s="8"/>
    </row>
    <row r="61" spans="2:17" x14ac:dyDescent="0.35">
      <c r="J61" s="28"/>
      <c r="K61" s="28"/>
      <c r="L61" s="28"/>
      <c r="M61" s="28"/>
      <c r="N61" s="28"/>
      <c r="O61" s="28"/>
      <c r="P61" s="28"/>
    </row>
    <row r="62" spans="2:17" x14ac:dyDescent="0.3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4:I14"/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  <mergeCell ref="N4:O4"/>
    <mergeCell ref="D25:I25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19:I19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X62"/>
  <sheetViews>
    <sheetView topLeftCell="A15" zoomScale="84" zoomScaleNormal="84" workbookViewId="0">
      <selection activeCell="V3" sqref="V3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7.08984375" customWidth="1"/>
    <col min="11" max="12" width="5.6328125" customWidth="1"/>
    <col min="13" max="13" width="6.453125" customWidth="1"/>
    <col min="14" max="16" width="5.6328125" customWidth="1"/>
    <col min="17" max="17" width="8.6328125" customWidth="1"/>
    <col min="18" max="19" width="5.6328125" customWidth="1"/>
  </cols>
  <sheetData>
    <row r="2" spans="2:24" ht="15.5" x14ac:dyDescent="0.35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24" x14ac:dyDescent="0.3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4" x14ac:dyDescent="0.35">
      <c r="C4" t="s">
        <v>0</v>
      </c>
      <c r="D4" s="38" t="s">
        <v>172</v>
      </c>
      <c r="E4" s="38"/>
      <c r="F4" s="38"/>
      <c r="G4" s="38"/>
      <c r="I4" t="s">
        <v>1</v>
      </c>
      <c r="J4" s="39" t="s">
        <v>173</v>
      </c>
      <c r="K4" s="39"/>
      <c r="M4" t="s">
        <v>2</v>
      </c>
      <c r="N4" s="41">
        <v>45077</v>
      </c>
      <c r="O4" s="41"/>
    </row>
    <row r="5" spans="2:24" ht="6.75" customHeight="1" x14ac:dyDescent="0.35">
      <c r="D5" s="5"/>
      <c r="E5" s="5"/>
      <c r="F5" s="5"/>
      <c r="G5" s="5"/>
    </row>
    <row r="6" spans="2:24" x14ac:dyDescent="0.35">
      <c r="C6" t="s">
        <v>3</v>
      </c>
      <c r="D6" s="39" t="s">
        <v>164</v>
      </c>
      <c r="E6" s="39"/>
      <c r="F6" s="39"/>
      <c r="G6" s="39"/>
      <c r="I6" s="26" t="s">
        <v>22</v>
      </c>
      <c r="J6" s="26"/>
      <c r="K6" s="40" t="s">
        <v>165</v>
      </c>
      <c r="L6" s="40"/>
      <c r="M6" s="40"/>
      <c r="N6" s="40"/>
      <c r="O6" s="40"/>
      <c r="P6" s="40"/>
    </row>
    <row r="7" spans="2:24" ht="11.25" customHeight="1" x14ac:dyDescent="0.35"/>
    <row r="8" spans="2:24" x14ac:dyDescent="0.3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4" x14ac:dyDescent="0.35">
      <c r="B9" s="6">
        <v>1</v>
      </c>
      <c r="C9" s="16" t="s">
        <v>148</v>
      </c>
      <c r="D9" s="43" t="s">
        <v>145</v>
      </c>
      <c r="E9" s="43"/>
      <c r="F9" s="43"/>
      <c r="G9" s="43"/>
      <c r="H9" s="43"/>
      <c r="I9" s="43"/>
      <c r="J9" s="21">
        <v>88.8</v>
      </c>
      <c r="K9" s="21">
        <v>85</v>
      </c>
      <c r="L9" s="21">
        <v>80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36.25714285714286</v>
      </c>
    </row>
    <row r="10" spans="2:24" x14ac:dyDescent="0.35">
      <c r="B10" s="6">
        <f>B9+1</f>
        <v>2</v>
      </c>
      <c r="C10" s="16" t="s">
        <v>112</v>
      </c>
      <c r="D10" s="43" t="s">
        <v>113</v>
      </c>
      <c r="E10" s="43"/>
      <c r="F10" s="43"/>
      <c r="G10" s="43"/>
      <c r="H10" s="43"/>
      <c r="I10" s="43"/>
      <c r="J10" s="21">
        <v>83.6</v>
      </c>
      <c r="K10" s="21">
        <v>79.599999999999994</v>
      </c>
      <c r="L10" s="21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23.314285714285713</v>
      </c>
    </row>
    <row r="11" spans="2:24" x14ac:dyDescent="0.35">
      <c r="B11" s="6">
        <f t="shared" ref="B11:B53" si="1">B10+1</f>
        <v>3</v>
      </c>
      <c r="C11" s="16" t="s">
        <v>114</v>
      </c>
      <c r="D11" s="43" t="s">
        <v>115</v>
      </c>
      <c r="E11" s="43" t="s">
        <v>115</v>
      </c>
      <c r="F11" s="43" t="s">
        <v>115</v>
      </c>
      <c r="G11" s="43" t="s">
        <v>115</v>
      </c>
      <c r="H11" s="43" t="s">
        <v>115</v>
      </c>
      <c r="I11" s="43" t="s">
        <v>115</v>
      </c>
      <c r="J11" s="21">
        <v>78.8</v>
      </c>
      <c r="K11" s="21">
        <v>84</v>
      </c>
      <c r="L11" s="21">
        <v>80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34.68571428571429</v>
      </c>
      <c r="U11" s="17"/>
      <c r="V11" s="20"/>
      <c r="W11" s="19"/>
      <c r="X11" s="19"/>
    </row>
    <row r="12" spans="2:24" x14ac:dyDescent="0.35">
      <c r="B12" s="6">
        <f t="shared" si="1"/>
        <v>4</v>
      </c>
      <c r="C12" s="16" t="s">
        <v>116</v>
      </c>
      <c r="D12" s="43" t="s">
        <v>117</v>
      </c>
      <c r="E12" s="43" t="s">
        <v>117</v>
      </c>
      <c r="F12" s="43" t="s">
        <v>117</v>
      </c>
      <c r="G12" s="43" t="s">
        <v>117</v>
      </c>
      <c r="H12" s="43" t="s">
        <v>117</v>
      </c>
      <c r="I12" s="43" t="s">
        <v>117</v>
      </c>
      <c r="J12" s="21">
        <v>95.6</v>
      </c>
      <c r="K12" s="21">
        <v>80.8</v>
      </c>
      <c r="L12" s="21">
        <v>82.4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36.971428571428568</v>
      </c>
      <c r="U12" s="17"/>
      <c r="V12" s="17"/>
    </row>
    <row r="13" spans="2:24" x14ac:dyDescent="0.35">
      <c r="B13" s="6">
        <f t="shared" si="1"/>
        <v>5</v>
      </c>
      <c r="C13" s="16" t="s">
        <v>118</v>
      </c>
      <c r="D13" s="43" t="s">
        <v>119</v>
      </c>
      <c r="E13" s="43" t="s">
        <v>119</v>
      </c>
      <c r="F13" s="43" t="s">
        <v>119</v>
      </c>
      <c r="G13" s="43" t="s">
        <v>119</v>
      </c>
      <c r="H13" s="43" t="s">
        <v>119</v>
      </c>
      <c r="I13" s="43" t="s">
        <v>119</v>
      </c>
      <c r="J13" s="21">
        <v>94</v>
      </c>
      <c r="K13" s="21">
        <v>0</v>
      </c>
      <c r="L13" s="21">
        <v>77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24.428571428571427</v>
      </c>
      <c r="U13" s="17"/>
      <c r="V13" s="17"/>
    </row>
    <row r="14" spans="2:24" x14ac:dyDescent="0.35">
      <c r="B14" s="6">
        <f t="shared" si="1"/>
        <v>6</v>
      </c>
      <c r="C14" s="16" t="s">
        <v>120</v>
      </c>
      <c r="D14" s="43" t="s">
        <v>121</v>
      </c>
      <c r="E14" s="43" t="s">
        <v>121</v>
      </c>
      <c r="F14" s="43" t="s">
        <v>121</v>
      </c>
      <c r="G14" s="43" t="s">
        <v>121</v>
      </c>
      <c r="H14" s="43" t="s">
        <v>121</v>
      </c>
      <c r="I14" s="43" t="s">
        <v>121</v>
      </c>
      <c r="J14" s="21">
        <v>83.4</v>
      </c>
      <c r="K14" s="21">
        <v>75.8</v>
      </c>
      <c r="L14" s="21">
        <v>88.4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35.371428571428574</v>
      </c>
      <c r="U14" s="17"/>
      <c r="V14" s="17"/>
    </row>
    <row r="15" spans="2:24" x14ac:dyDescent="0.35">
      <c r="B15" s="6">
        <f t="shared" si="1"/>
        <v>7</v>
      </c>
      <c r="C15" s="16" t="s">
        <v>122</v>
      </c>
      <c r="D15" s="43" t="s">
        <v>123</v>
      </c>
      <c r="E15" s="43" t="s">
        <v>123</v>
      </c>
      <c r="F15" s="43" t="s">
        <v>123</v>
      </c>
      <c r="G15" s="43" t="s">
        <v>123</v>
      </c>
      <c r="H15" s="43" t="s">
        <v>123</v>
      </c>
      <c r="I15" s="43" t="s">
        <v>123</v>
      </c>
      <c r="J15" s="21">
        <v>93</v>
      </c>
      <c r="K15" s="21">
        <v>85</v>
      </c>
      <c r="L15" s="21">
        <v>85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37.571428571428569</v>
      </c>
      <c r="U15" s="17"/>
      <c r="V15" s="17"/>
    </row>
    <row r="16" spans="2:24" x14ac:dyDescent="0.35">
      <c r="B16" s="6">
        <f t="shared" si="1"/>
        <v>8</v>
      </c>
      <c r="C16" s="16" t="s">
        <v>188</v>
      </c>
      <c r="D16" s="43" t="s">
        <v>189</v>
      </c>
      <c r="E16" s="43"/>
      <c r="F16" s="43"/>
      <c r="G16" s="43"/>
      <c r="H16" s="43"/>
      <c r="I16" s="43"/>
      <c r="J16" s="21">
        <v>90.8</v>
      </c>
      <c r="K16" s="21">
        <v>77.400000000000006</v>
      </c>
      <c r="L16" s="21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24.028571428571428</v>
      </c>
      <c r="U16" s="17"/>
      <c r="V16" s="17"/>
    </row>
    <row r="17" spans="2:22" x14ac:dyDescent="0.35">
      <c r="B17" s="6">
        <f t="shared" si="1"/>
        <v>9</v>
      </c>
      <c r="C17" s="16" t="s">
        <v>124</v>
      </c>
      <c r="D17" s="43" t="s">
        <v>125</v>
      </c>
      <c r="E17" s="43" t="s">
        <v>125</v>
      </c>
      <c r="F17" s="43" t="s">
        <v>125</v>
      </c>
      <c r="G17" s="43" t="s">
        <v>125</v>
      </c>
      <c r="H17" s="43" t="s">
        <v>125</v>
      </c>
      <c r="I17" s="43" t="s">
        <v>125</v>
      </c>
      <c r="J17" s="21">
        <v>85.2</v>
      </c>
      <c r="K17" s="21">
        <v>80.8</v>
      </c>
      <c r="L17" s="21">
        <v>90.4</v>
      </c>
      <c r="M17" s="4">
        <v>0</v>
      </c>
      <c r="N17" s="4">
        <v>0</v>
      </c>
      <c r="O17" s="4">
        <v>0</v>
      </c>
      <c r="P17" s="4">
        <v>80</v>
      </c>
      <c r="Q17" s="10">
        <f t="shared" si="0"/>
        <v>48.057142857142857</v>
      </c>
      <c r="U17" s="17"/>
      <c r="V17" s="17"/>
    </row>
    <row r="18" spans="2:22" x14ac:dyDescent="0.35">
      <c r="B18" s="6">
        <f t="shared" si="1"/>
        <v>10</v>
      </c>
      <c r="C18" s="16" t="s">
        <v>126</v>
      </c>
      <c r="D18" s="43" t="s">
        <v>127</v>
      </c>
      <c r="E18" s="43" t="s">
        <v>127</v>
      </c>
      <c r="F18" s="43" t="s">
        <v>127</v>
      </c>
      <c r="G18" s="43" t="s">
        <v>127</v>
      </c>
      <c r="H18" s="43" t="s">
        <v>127</v>
      </c>
      <c r="I18" s="43" t="s">
        <v>127</v>
      </c>
      <c r="J18" s="21">
        <v>0</v>
      </c>
      <c r="K18" s="21">
        <v>0</v>
      </c>
      <c r="L18" s="21">
        <v>77.400000000000006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11.057142857142859</v>
      </c>
      <c r="U18" s="17"/>
      <c r="V18" s="17"/>
    </row>
    <row r="19" spans="2:22" x14ac:dyDescent="0.35">
      <c r="B19" s="6">
        <f t="shared" si="1"/>
        <v>11</v>
      </c>
      <c r="C19" s="16" t="s">
        <v>128</v>
      </c>
      <c r="D19" s="43" t="s">
        <v>129</v>
      </c>
      <c r="E19" s="43" t="s">
        <v>129</v>
      </c>
      <c r="F19" s="43" t="s">
        <v>129</v>
      </c>
      <c r="G19" s="43" t="s">
        <v>129</v>
      </c>
      <c r="H19" s="43" t="s">
        <v>129</v>
      </c>
      <c r="I19" s="43" t="s">
        <v>129</v>
      </c>
      <c r="J19" s="21">
        <v>0</v>
      </c>
      <c r="K19" s="21">
        <v>0</v>
      </c>
      <c r="L19" s="21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  <c r="U19" s="17"/>
      <c r="V19" s="17"/>
    </row>
    <row r="20" spans="2:22" x14ac:dyDescent="0.35">
      <c r="B20" s="6">
        <f t="shared" si="1"/>
        <v>12</v>
      </c>
      <c r="C20" s="16" t="s">
        <v>190</v>
      </c>
      <c r="D20" s="43" t="s">
        <v>146</v>
      </c>
      <c r="E20" s="43"/>
      <c r="F20" s="43"/>
      <c r="G20" s="43"/>
      <c r="H20" s="43"/>
      <c r="I20" s="43"/>
      <c r="J20" s="21">
        <v>88</v>
      </c>
      <c r="K20" s="21">
        <v>0</v>
      </c>
      <c r="L20" s="21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12.571428571428571</v>
      </c>
      <c r="U20" s="17"/>
      <c r="V20" s="20"/>
    </row>
    <row r="21" spans="2:22" x14ac:dyDescent="0.35">
      <c r="B21" s="6">
        <f t="shared" si="1"/>
        <v>13</v>
      </c>
      <c r="C21" s="16" t="s">
        <v>130</v>
      </c>
      <c r="D21" s="43" t="s">
        <v>131</v>
      </c>
      <c r="E21" s="43" t="s">
        <v>131</v>
      </c>
      <c r="F21" s="43" t="s">
        <v>131</v>
      </c>
      <c r="G21" s="43" t="s">
        <v>131</v>
      </c>
      <c r="H21" s="43" t="s">
        <v>131</v>
      </c>
      <c r="I21" s="43" t="s">
        <v>131</v>
      </c>
      <c r="J21" s="21">
        <v>93</v>
      </c>
      <c r="K21" s="21">
        <v>87.2</v>
      </c>
      <c r="L21" s="21">
        <v>85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37.885714285714286</v>
      </c>
      <c r="U21" s="17"/>
      <c r="V21" s="17"/>
    </row>
    <row r="22" spans="2:22" x14ac:dyDescent="0.35">
      <c r="B22" s="6">
        <f t="shared" si="1"/>
        <v>14</v>
      </c>
      <c r="C22" s="16" t="s">
        <v>132</v>
      </c>
      <c r="D22" s="43" t="s">
        <v>133</v>
      </c>
      <c r="E22" s="43" t="s">
        <v>133</v>
      </c>
      <c r="F22" s="43" t="s">
        <v>133</v>
      </c>
      <c r="G22" s="43" t="s">
        <v>133</v>
      </c>
      <c r="H22" s="43" t="s">
        <v>133</v>
      </c>
      <c r="I22" s="43" t="s">
        <v>133</v>
      </c>
      <c r="J22" s="21">
        <v>88.199999999999989</v>
      </c>
      <c r="K22" s="21">
        <v>84.8</v>
      </c>
      <c r="L22" s="21">
        <v>82.4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36.485714285714288</v>
      </c>
      <c r="U22" s="17"/>
      <c r="V22" s="17"/>
    </row>
    <row r="23" spans="2:22" x14ac:dyDescent="0.35">
      <c r="B23" s="6">
        <f t="shared" si="1"/>
        <v>15</v>
      </c>
      <c r="C23" s="16" t="s">
        <v>191</v>
      </c>
      <c r="D23" s="43" t="s">
        <v>144</v>
      </c>
      <c r="E23" s="43"/>
      <c r="F23" s="43"/>
      <c r="G23" s="43"/>
      <c r="H23" s="43"/>
      <c r="I23" s="43"/>
      <c r="J23" s="21">
        <v>83.4</v>
      </c>
      <c r="K23" s="21">
        <v>0</v>
      </c>
      <c r="L23" s="21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11.914285714285715</v>
      </c>
      <c r="U23" s="17"/>
      <c r="V23" s="17"/>
    </row>
    <row r="24" spans="2:22" x14ac:dyDescent="0.35">
      <c r="B24" s="6">
        <f t="shared" si="1"/>
        <v>16</v>
      </c>
      <c r="C24" s="16" t="s">
        <v>134</v>
      </c>
      <c r="D24" s="43" t="s">
        <v>135</v>
      </c>
      <c r="E24" s="43" t="s">
        <v>135</v>
      </c>
      <c r="F24" s="43" t="s">
        <v>135</v>
      </c>
      <c r="G24" s="43" t="s">
        <v>135</v>
      </c>
      <c r="H24" s="43" t="s">
        <v>135</v>
      </c>
      <c r="I24" s="43" t="s">
        <v>135</v>
      </c>
      <c r="J24" s="21">
        <v>86.2</v>
      </c>
      <c r="K24" s="21">
        <v>85</v>
      </c>
      <c r="L24" s="21">
        <v>78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35.6</v>
      </c>
      <c r="U24" s="17"/>
      <c r="V24" s="17"/>
    </row>
    <row r="25" spans="2:22" x14ac:dyDescent="0.35">
      <c r="B25" s="6">
        <f t="shared" si="1"/>
        <v>17</v>
      </c>
      <c r="C25" s="16" t="s">
        <v>192</v>
      </c>
      <c r="D25" s="43" t="s">
        <v>193</v>
      </c>
      <c r="E25" s="43"/>
      <c r="F25" s="43"/>
      <c r="G25" s="43"/>
      <c r="H25" s="43"/>
      <c r="I25" s="43"/>
      <c r="J25" s="21">
        <v>84.2</v>
      </c>
      <c r="K25" s="21">
        <v>0</v>
      </c>
      <c r="L25" s="21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12.028571428571428</v>
      </c>
      <c r="U25" s="17"/>
      <c r="V25" s="17"/>
    </row>
    <row r="26" spans="2:22" x14ac:dyDescent="0.35">
      <c r="B26" s="6">
        <f t="shared" si="1"/>
        <v>18</v>
      </c>
      <c r="C26" s="16" t="s">
        <v>194</v>
      </c>
      <c r="D26" s="43" t="s">
        <v>147</v>
      </c>
      <c r="E26" s="43"/>
      <c r="F26" s="43"/>
      <c r="G26" s="43"/>
      <c r="H26" s="43" t="s">
        <v>137</v>
      </c>
      <c r="I26" s="43" t="s">
        <v>137</v>
      </c>
      <c r="J26" s="21">
        <v>85.8</v>
      </c>
      <c r="K26" s="21">
        <v>0</v>
      </c>
      <c r="L26" s="21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12.257142857142856</v>
      </c>
      <c r="U26" s="17"/>
      <c r="V26" s="17"/>
    </row>
    <row r="27" spans="2:22" x14ac:dyDescent="0.35">
      <c r="B27" s="6">
        <f t="shared" si="1"/>
        <v>19</v>
      </c>
      <c r="C27" s="16" t="s">
        <v>136</v>
      </c>
      <c r="D27" s="43" t="s">
        <v>137</v>
      </c>
      <c r="E27" s="43"/>
      <c r="F27" s="43"/>
      <c r="G27" s="43"/>
      <c r="H27" s="43"/>
      <c r="I27" s="43"/>
      <c r="J27" s="21">
        <v>81.2</v>
      </c>
      <c r="K27" s="21">
        <v>0</v>
      </c>
      <c r="L27" s="21">
        <v>77.400000000000006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22.657142857142862</v>
      </c>
      <c r="U27" s="17"/>
      <c r="V27" s="17"/>
    </row>
    <row r="28" spans="2:22" x14ac:dyDescent="0.35">
      <c r="B28" s="6">
        <f t="shared" si="1"/>
        <v>20</v>
      </c>
      <c r="C28" s="16" t="s">
        <v>138</v>
      </c>
      <c r="D28" s="43" t="s">
        <v>139</v>
      </c>
      <c r="E28" s="43" t="s">
        <v>139</v>
      </c>
      <c r="F28" s="43" t="s">
        <v>139</v>
      </c>
      <c r="G28" s="43" t="s">
        <v>139</v>
      </c>
      <c r="H28" s="43" t="s">
        <v>141</v>
      </c>
      <c r="I28" s="43" t="s">
        <v>141</v>
      </c>
      <c r="J28" s="21">
        <v>80</v>
      </c>
      <c r="K28" s="21">
        <v>80</v>
      </c>
      <c r="L28" s="21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22.857142857142858</v>
      </c>
    </row>
    <row r="29" spans="2:22" x14ac:dyDescent="0.35">
      <c r="B29" s="6">
        <f t="shared" si="1"/>
        <v>21</v>
      </c>
      <c r="C29" s="16" t="s">
        <v>140</v>
      </c>
      <c r="D29" s="43" t="s">
        <v>141</v>
      </c>
      <c r="E29" s="43" t="s">
        <v>141</v>
      </c>
      <c r="F29" s="43" t="s">
        <v>141</v>
      </c>
      <c r="G29" s="43" t="s">
        <v>141</v>
      </c>
      <c r="H29" s="43" t="s">
        <v>143</v>
      </c>
      <c r="I29" s="43" t="s">
        <v>143</v>
      </c>
      <c r="J29" s="21">
        <v>0</v>
      </c>
      <c r="K29" s="21">
        <v>0</v>
      </c>
      <c r="L29" s="21">
        <v>81.400000000000006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11.62857142857143</v>
      </c>
    </row>
    <row r="30" spans="2:22" x14ac:dyDescent="0.35">
      <c r="B30" s="6">
        <f t="shared" si="1"/>
        <v>22</v>
      </c>
      <c r="C30" s="16" t="s">
        <v>142</v>
      </c>
      <c r="D30" s="43" t="s">
        <v>143</v>
      </c>
      <c r="E30" s="43" t="s">
        <v>143</v>
      </c>
      <c r="F30" s="43" t="s">
        <v>143</v>
      </c>
      <c r="G30" s="43" t="s">
        <v>143</v>
      </c>
      <c r="H30" s="43"/>
      <c r="I30" s="43"/>
      <c r="J30" s="21">
        <v>0</v>
      </c>
      <c r="K30" s="21">
        <v>0</v>
      </c>
      <c r="L30" s="21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22" x14ac:dyDescent="0.35">
      <c r="B31" s="6">
        <f t="shared" si="1"/>
        <v>23</v>
      </c>
      <c r="D31" s="51"/>
      <c r="E31" s="52"/>
      <c r="F31" s="52"/>
      <c r="G31" s="52"/>
      <c r="H31" s="52"/>
      <c r="I31" s="53"/>
      <c r="J31" s="4"/>
      <c r="K31" s="23"/>
      <c r="L31" s="23"/>
      <c r="M31" s="4"/>
      <c r="N31" s="4"/>
      <c r="O31" s="4"/>
      <c r="P31" s="4"/>
      <c r="Q31" s="10">
        <f t="shared" si="0"/>
        <v>0</v>
      </c>
    </row>
    <row r="32" spans="2:22" x14ac:dyDescent="0.35">
      <c r="B32" s="6">
        <f t="shared" si="1"/>
        <v>24</v>
      </c>
      <c r="C32" s="6"/>
      <c r="D32" s="51"/>
      <c r="E32" s="52"/>
      <c r="F32" s="52"/>
      <c r="G32" s="52"/>
      <c r="H32" s="52"/>
      <c r="I32" s="53"/>
      <c r="J32" s="4"/>
      <c r="K32" s="21"/>
      <c r="L32" s="4"/>
      <c r="M32" s="21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6"/>
      <c r="D54" s="26"/>
      <c r="E54" s="1"/>
      <c r="H54" s="35" t="s">
        <v>19</v>
      </c>
      <c r="I54" s="35"/>
      <c r="J54" s="11">
        <f>COUNTIF(J9:J53,"&gt;=70")</f>
        <v>18</v>
      </c>
      <c r="K54" s="11">
        <f t="shared" ref="K54:P54" si="3">COUNTIF(K9:K53,"&gt;=70")</f>
        <v>12</v>
      </c>
      <c r="L54" s="11">
        <f t="shared" si="3"/>
        <v>13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1</v>
      </c>
      <c r="Q54" s="15">
        <f t="shared" ref="Q54" si="4">COUNTIF(Q9:Q48,"&gt;=70")</f>
        <v>0</v>
      </c>
    </row>
    <row r="55" spans="2:17" x14ac:dyDescent="0.35">
      <c r="C55" s="26"/>
      <c r="D55" s="26"/>
      <c r="E55" s="8"/>
      <c r="H55" s="30" t="s">
        <v>20</v>
      </c>
      <c r="I55" s="30"/>
      <c r="J55" s="12">
        <f>COUNTIF(J9:J53,"&lt;70")</f>
        <v>4</v>
      </c>
      <c r="K55" s="12">
        <f t="shared" ref="K55:Q55" si="5">COUNTIF(K9:K53,"&lt;70")</f>
        <v>10</v>
      </c>
      <c r="L55" s="12">
        <f t="shared" si="5"/>
        <v>9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21</v>
      </c>
      <c r="Q55" s="12">
        <f t="shared" si="5"/>
        <v>45</v>
      </c>
    </row>
    <row r="56" spans="2:17" x14ac:dyDescent="0.35">
      <c r="C56" s="26"/>
      <c r="D56" s="26"/>
      <c r="E56" s="26"/>
      <c r="H56" s="30" t="s">
        <v>21</v>
      </c>
      <c r="I56" s="30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35">
      <c r="C57" s="26"/>
      <c r="D57" s="26"/>
      <c r="E57" s="1"/>
      <c r="H57" s="27" t="s">
        <v>16</v>
      </c>
      <c r="I57" s="27"/>
      <c r="J57" s="13">
        <f>J54/J56</f>
        <v>0.81818181818181823</v>
      </c>
      <c r="K57" s="14">
        <f t="shared" ref="K57:Q57" si="7">K54/K56</f>
        <v>0.54545454545454541</v>
      </c>
      <c r="L57" s="14">
        <f t="shared" si="7"/>
        <v>0.59090909090909094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4.5454545454545456E-2</v>
      </c>
      <c r="Q57" s="14">
        <f t="shared" si="7"/>
        <v>0</v>
      </c>
    </row>
    <row r="58" spans="2:17" x14ac:dyDescent="0.35">
      <c r="C58" s="26"/>
      <c r="D58" s="26"/>
      <c r="E58" s="1"/>
      <c r="H58" s="27" t="s">
        <v>17</v>
      </c>
      <c r="I58" s="27"/>
      <c r="J58" s="13">
        <f>J55/J56</f>
        <v>0.18181818181818182</v>
      </c>
      <c r="K58" s="13">
        <f t="shared" ref="K58:Q58" si="8">K55/K56</f>
        <v>0.45454545454545453</v>
      </c>
      <c r="L58" s="14">
        <f t="shared" si="8"/>
        <v>0.40909090909090912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0.95454545454545459</v>
      </c>
      <c r="Q58" s="14">
        <f t="shared" si="8"/>
        <v>1</v>
      </c>
    </row>
    <row r="59" spans="2:17" x14ac:dyDescent="0.35">
      <c r="C59" s="26"/>
      <c r="D59" s="26"/>
      <c r="E59" s="8"/>
    </row>
    <row r="60" spans="2:17" x14ac:dyDescent="0.35">
      <c r="C60" s="1"/>
      <c r="D60" s="1"/>
      <c r="E60" s="8"/>
    </row>
    <row r="61" spans="2:17" x14ac:dyDescent="0.35">
      <c r="J61" s="28"/>
      <c r="K61" s="28"/>
      <c r="L61" s="28"/>
      <c r="M61" s="28"/>
      <c r="N61" s="28"/>
      <c r="O61" s="28"/>
      <c r="P61" s="28"/>
    </row>
    <row r="62" spans="2:17" x14ac:dyDescent="0.3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11:I11"/>
    <mergeCell ref="D12:I12"/>
    <mergeCell ref="D10:I10"/>
    <mergeCell ref="D9:I9"/>
    <mergeCell ref="N4:O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33:I33"/>
    <mergeCell ref="D34:I34"/>
    <mergeCell ref="D35:I35"/>
    <mergeCell ref="D36:I36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D49:I49"/>
    <mergeCell ref="D38:I38"/>
    <mergeCell ref="D39:I39"/>
    <mergeCell ref="D40:I40"/>
    <mergeCell ref="D41:I41"/>
    <mergeCell ref="D47:I47"/>
    <mergeCell ref="D48:I48"/>
    <mergeCell ref="D42:I42"/>
    <mergeCell ref="D43:I43"/>
    <mergeCell ref="D44:I44"/>
    <mergeCell ref="D45:I45"/>
    <mergeCell ref="D46:I46"/>
    <mergeCell ref="D50:I50"/>
    <mergeCell ref="D51:I51"/>
    <mergeCell ref="D52:I52"/>
    <mergeCell ref="D53:I53"/>
    <mergeCell ref="C54:D54"/>
    <mergeCell ref="H54:I54"/>
    <mergeCell ref="D31:I31"/>
    <mergeCell ref="D32:I32"/>
    <mergeCell ref="D26:I26"/>
    <mergeCell ref="D27:I27"/>
    <mergeCell ref="D28:I28"/>
    <mergeCell ref="D29:I29"/>
    <mergeCell ref="D30:I3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ING ECON A</vt:lpstr>
      <vt:lpstr>ING ECON B</vt:lpstr>
      <vt:lpstr>I.O I</vt:lpstr>
      <vt:lpstr>HSI</vt:lpstr>
      <vt:lpstr>ADO I</vt:lpstr>
      <vt:lpstr>ANALISIS Y MEJORA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ELVIRA GB</cp:lastModifiedBy>
  <cp:lastPrinted>2023-03-21T15:13:53Z</cp:lastPrinted>
  <dcterms:created xsi:type="dcterms:W3CDTF">2023-03-14T19:16:59Z</dcterms:created>
  <dcterms:modified xsi:type="dcterms:W3CDTF">2023-06-02T02:24:28Z</dcterms:modified>
</cp:coreProperties>
</file>