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Cuarto reporte\"/>
    </mc:Choice>
  </mc:AlternateContent>
  <bookViews>
    <workbookView xWindow="0" yWindow="0" windowWidth="18684" windowHeight="7338" activeTab="2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3" l="1"/>
  <c r="C9" i="6" l="1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P56" i="6" l="1"/>
  <c r="O56" i="6"/>
  <c r="N56" i="6"/>
  <c r="P55" i="6"/>
  <c r="P58" i="6" s="1"/>
  <c r="O55" i="6"/>
  <c r="N55" i="6"/>
  <c r="N58" i="6" s="1"/>
  <c r="L58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P55" i="3"/>
  <c r="O55" i="3"/>
  <c r="O58" i="3" s="1"/>
  <c r="M58" i="3"/>
  <c r="K58" i="3"/>
  <c r="P54" i="3"/>
  <c r="P57" i="3" s="1"/>
  <c r="O54" i="3"/>
  <c r="O57" i="3" s="1"/>
  <c r="N54" i="3"/>
  <c r="M54" i="3"/>
  <c r="M57" i="3" s="1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M57" i="6"/>
  <c r="L57" i="3"/>
  <c r="J57" i="3"/>
  <c r="L58" i="3"/>
  <c r="P58" i="3"/>
  <c r="Q56" i="3"/>
  <c r="J58" i="3"/>
  <c r="N58" i="3"/>
  <c r="J57" i="4"/>
  <c r="Q56" i="4"/>
  <c r="J57" i="6"/>
  <c r="J58" i="6"/>
  <c r="K58" i="6"/>
  <c r="J57" i="5"/>
  <c r="J58" i="5"/>
  <c r="Q56" i="5"/>
  <c r="Q56" i="6"/>
  <c r="M58" i="6"/>
  <c r="O58" i="6"/>
  <c r="Q54" i="6"/>
  <c r="Q55" i="6"/>
  <c r="Q54" i="5"/>
  <c r="Q55" i="5"/>
  <c r="J58" i="4"/>
  <c r="Q54" i="4"/>
  <c r="Q55" i="4"/>
  <c r="Q54" i="3"/>
  <c r="Q55" i="3"/>
  <c r="Q53" i="1"/>
  <c r="Q57" i="3" l="1"/>
  <c r="Q58" i="3"/>
  <c r="Q58" i="4"/>
  <c r="Q57" i="4"/>
  <c r="Q58" i="6"/>
  <c r="Q57" i="6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<sst xmlns="http://schemas.openxmlformats.org/spreadsheetml/2006/main" count="140" uniqueCount="34">
  <si>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</si>
  <si>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</si>
  <si>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</si>
  <si>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</si>
  <si>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</si>
  <si>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</si>
  <si>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</si>
  <si>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</si>
  <si>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</si>
  <si>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</si>
  <si>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</si>
  <si>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</si>
  <si>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</si>
  <si>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</si>
  <si>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</si>
  <si>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</si>
  <si>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</si>
  <si>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</si>
  <si>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</si>
  <si>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</si>
  <si>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</si>
  <si>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</si>
  <si>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</si>
  <si>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</si>
  <si>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DERECHO FISCAL</t>
  </si>
  <si>
    <t>405 A</t>
  </si>
  <si>
    <t>FEBRERO-JULIO 2023</t>
  </si>
  <si>
    <t>FRANCISCO TOTO MACHUCHO</t>
  </si>
  <si>
    <t>405 C</t>
  </si>
  <si>
    <t>COSTOS EMPRESARIALES</t>
  </si>
  <si>
    <t>210 A</t>
  </si>
  <si>
    <t>COSTOS DE MANUFACTURA</t>
  </si>
  <si>
    <t>205 A</t>
  </si>
  <si>
    <t>205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</si>
</sst>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172357</xdr:rowOff>
    </xdr:from>
    <xdr:to>
      <xdr:col>15</xdr:col>
      <xdr:colOff>231322</xdr:colOff>
      <xdr:row>70</xdr:row>
      <xdr:rowOff>156935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391321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99786</xdr:colOff>
      <xdr:row>57</xdr:row>
      <xdr:rowOff>58965</xdr:rowOff>
    </xdr:from>
    <xdr:to>
      <xdr:col>15</xdr:col>
      <xdr:colOff>231322</xdr:colOff>
      <xdr:row>70</xdr:row>
      <xdr:rowOff>43543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393" y="10277929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90715</xdr:colOff>
      <xdr:row>57</xdr:row>
      <xdr:rowOff>154215</xdr:rowOff>
    </xdr:from>
    <xdr:to>
      <xdr:col>15</xdr:col>
      <xdr:colOff>221728</xdr:colOff>
      <xdr:row>70</xdr:row>
      <xdr:rowOff>136710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322" y="10373179"/>
          <a:ext cx="2761727" cy="2341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58</xdr:row>
      <xdr:rowOff>22679</xdr:rowOff>
    </xdr:from>
    <xdr:to>
      <xdr:col>16</xdr:col>
      <xdr:colOff>35763</xdr:colOff>
      <xdr:row>71</xdr:row>
      <xdr:rowOff>5175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107" y="10423072"/>
          <a:ext cx="2761727" cy="2341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57</xdr:row>
      <xdr:rowOff>176893</xdr:rowOff>
    </xdr:from>
    <xdr:to>
      <xdr:col>15</xdr:col>
      <xdr:colOff>194513</xdr:colOff>
      <xdr:row>70</xdr:row>
      <xdr:rowOff>159388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9107" y="10395857"/>
          <a:ext cx="2761727" cy="2341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/Desktop/Prelistas%20ITSS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211U0210</v>
          </cell>
          <cell r="C5" t="str">
            <v>ARRES PAXTIAN VICTOR DEL ANGEL</v>
          </cell>
        </row>
        <row r="6">
          <cell r="B6" t="str">
            <v>211U0212</v>
          </cell>
          <cell r="C6" t="str">
            <v>BAXIN POLITO FATIMA ALEJANDRA</v>
          </cell>
        </row>
        <row r="7">
          <cell r="B7" t="str">
            <v>211U0214</v>
          </cell>
          <cell r="C7" t="str">
            <v>BUSTAMANTE FISCAL ANAHI</v>
          </cell>
        </row>
        <row r="8">
          <cell r="B8" t="str">
            <v>211U0215</v>
          </cell>
          <cell r="C8" t="str">
            <v>CABAÑAS VILLASANA JUAN MANUEL</v>
          </cell>
        </row>
        <row r="9">
          <cell r="B9" t="str">
            <v>211U0217</v>
          </cell>
          <cell r="C9" t="str">
            <v>CAGAL XOLO GABRIELA</v>
          </cell>
        </row>
        <row r="10">
          <cell r="B10" t="str">
            <v>211U0437</v>
          </cell>
          <cell r="C10" t="str">
            <v>CASTELLANOS CARMONA ANGEL ALONSO</v>
          </cell>
        </row>
        <row r="11">
          <cell r="B11" t="str">
            <v>211U0223</v>
          </cell>
          <cell r="C11" t="str">
            <v>CHIBAMBA IGNOT ESTRELLA</v>
          </cell>
        </row>
        <row r="12">
          <cell r="B12" t="str">
            <v>211U0225</v>
          </cell>
          <cell r="C12" t="str">
            <v>CHIPOL XALA JOSUE</v>
          </cell>
        </row>
        <row r="13">
          <cell r="B13" t="str">
            <v>211U0226</v>
          </cell>
          <cell r="C13" t="str">
            <v>CHONTAL GARCIA DANIA YAZARET</v>
          </cell>
        </row>
        <row r="14">
          <cell r="B14" t="str">
            <v>211U0229</v>
          </cell>
          <cell r="C14" t="str">
            <v>CRUZ LOBATO HENRY</v>
          </cell>
        </row>
        <row r="15">
          <cell r="B15" t="str">
            <v>211U0234</v>
          </cell>
          <cell r="C15" t="str">
            <v>FISCAL CATEMAXCA ISAEL</v>
          </cell>
        </row>
        <row r="16">
          <cell r="B16" t="str">
            <v>211U0235</v>
          </cell>
          <cell r="C16" t="str">
            <v>GARCIA PRADO ALMA RAQUEL</v>
          </cell>
        </row>
        <row r="17">
          <cell r="B17" t="str">
            <v>211U0236</v>
          </cell>
          <cell r="C17" t="str">
            <v>GONZALEZ ANTELE JOSE ANDRES</v>
          </cell>
        </row>
        <row r="18">
          <cell r="B18" t="str">
            <v>211U0618</v>
          </cell>
          <cell r="C18" t="str">
            <v>HERNANDEZ ABSALON ADRIANA</v>
          </cell>
        </row>
        <row r="19">
          <cell r="B19" t="str">
            <v>211U0242</v>
          </cell>
          <cell r="C19" t="str">
            <v>IZQUIERDO CARRION RICARDO</v>
          </cell>
        </row>
        <row r="20">
          <cell r="B20" t="str">
            <v>211U0243</v>
          </cell>
          <cell r="C20" t="str">
            <v>LAZARO MARTINEZ HERIBERTO CARLOS</v>
          </cell>
        </row>
        <row r="21">
          <cell r="B21" t="str">
            <v>211U0249</v>
          </cell>
          <cell r="C21" t="str">
            <v>MARTINEZ MARTINEZ VICTOR HUGO</v>
          </cell>
        </row>
        <row r="22">
          <cell r="B22" t="str">
            <v>211U0616</v>
          </cell>
          <cell r="C22" t="str">
            <v>MARTINEZ PALMA YURIDIANA</v>
          </cell>
        </row>
        <row r="23">
          <cell r="B23" t="str">
            <v>211U0636</v>
          </cell>
          <cell r="C23" t="str">
            <v>MIXTEGA HERNANDEZ JAVIER DE JESUS</v>
          </cell>
        </row>
        <row r="24">
          <cell r="B24" t="str">
            <v>211U0252</v>
          </cell>
          <cell r="C24" t="str">
            <v>MORALES HERNANDEZ ZAZIL-HA ZILVANI</v>
          </cell>
        </row>
        <row r="25">
          <cell r="B25" t="str">
            <v>211U0254</v>
          </cell>
          <cell r="C25" t="str">
            <v>OLEA CATEMAXCA KENIA SARAI</v>
          </cell>
        </row>
        <row r="26">
          <cell r="B26" t="str">
            <v>211U0255</v>
          </cell>
          <cell r="C26" t="str">
            <v>ORTEGA SANCHEZ ANGEL ANDRES</v>
          </cell>
        </row>
        <row r="27">
          <cell r="B27" t="str">
            <v>211U0256</v>
          </cell>
          <cell r="C27" t="str">
            <v>OSORIO IXTEPAN MARCOS</v>
          </cell>
        </row>
        <row r="28">
          <cell r="B28" t="str">
            <v>211U0260</v>
          </cell>
          <cell r="C28" t="str">
            <v>PEREZ ESCRIBANO LAISA CONCEPCION</v>
          </cell>
        </row>
        <row r="29">
          <cell r="B29" t="str">
            <v>211U0270</v>
          </cell>
          <cell r="C29" t="str">
            <v>REYES SOSME ALEX</v>
          </cell>
        </row>
        <row r="30">
          <cell r="B30" t="str">
            <v>211U0272</v>
          </cell>
          <cell r="C30" t="str">
            <v>RODRIGUEZ MARCIAL HEIDI ANGELICA</v>
          </cell>
        </row>
        <row r="31">
          <cell r="B31" t="str">
            <v>211U0273</v>
          </cell>
          <cell r="C31" t="str">
            <v>SAINZ CHIGUIL ALEJANDRA</v>
          </cell>
        </row>
        <row r="32">
          <cell r="B32" t="str">
            <v>211U0598</v>
          </cell>
          <cell r="C32" t="str">
            <v>SAINZ PRIETO MARIANNE</v>
          </cell>
        </row>
        <row r="33">
          <cell r="B33" t="str">
            <v>211U0279</v>
          </cell>
          <cell r="C33" t="str">
            <v>TEPOX CHAPOL ROSA YASMIN</v>
          </cell>
        </row>
        <row r="34">
          <cell r="B34" t="str">
            <v>211U0284</v>
          </cell>
          <cell r="C34" t="str">
            <v>VAZQUEZ CORDERO CARLOS YAVHET</v>
          </cell>
        </row>
        <row r="35">
          <cell r="B35" t="str">
            <v>211U0614</v>
          </cell>
          <cell r="C35" t="str">
            <v>VELASCO CONTRERAS GUSTAVO</v>
          </cell>
        </row>
        <row r="36">
          <cell r="B36" t="str">
            <v>211U0286</v>
          </cell>
          <cell r="C36" t="str">
            <v>VERGARA POLITO MARIA MAGDALENA</v>
          </cell>
        </row>
        <row r="37">
          <cell r="B37" t="str">
            <v>211U0289</v>
          </cell>
          <cell r="C37" t="str">
            <v>XOLO TORNADO LIZBETH</v>
          </cell>
        </row>
        <row r="38">
          <cell r="B38" t="str">
            <v>211U0676</v>
          </cell>
          <cell r="C38" t="str">
            <v>ZAPOT SANTIAGO NINFA ZAMIRA</v>
          </cell>
        </row>
      </sheetData>
      <sheetData sheetId="4" refreshError="1"/>
      <sheetData sheetId="5" refreshError="1"/>
      <sheetData sheetId="6" refreshError="1"/>
      <sheetData sheetId="7">
        <row r="4">
          <cell r="B4" t="str">
            <v>211U0211</v>
          </cell>
          <cell r="C4" t="str">
            <v>BAXIN NIETO VANYELI  ALEJANDRA</v>
          </cell>
        </row>
        <row r="5">
          <cell r="B5" t="str">
            <v>211U0220</v>
          </cell>
          <cell r="C5" t="str">
            <v>CASAS PIO KAREN MONSERRATH</v>
          </cell>
        </row>
        <row r="6">
          <cell r="B6" t="str">
            <v>211U0227</v>
          </cell>
          <cell r="C6" t="str">
            <v>COBIX MARTINEZ ALEJANDRA GUADALUPE</v>
          </cell>
        </row>
        <row r="7">
          <cell r="B7" t="str">
            <v>211U0238</v>
          </cell>
          <cell r="C7" t="str">
            <v>GUTIERREZ ARRES ANGEL EMMANUEL</v>
          </cell>
        </row>
        <row r="8">
          <cell r="B8" t="str">
            <v>211U0244</v>
          </cell>
          <cell r="C8" t="str">
            <v>LOPEZ AGUILERA MIXZY YANITH</v>
          </cell>
        </row>
        <row r="9">
          <cell r="B9" t="str">
            <v>211U0584</v>
          </cell>
          <cell r="C9" t="str">
            <v>LOPEZ SALAZAR ALEJANDRO</v>
          </cell>
        </row>
        <row r="10">
          <cell r="B10" t="str">
            <v>211U0248</v>
          </cell>
          <cell r="C10" t="str">
            <v>MACARIO VELASCO JOSE ALBERTO</v>
          </cell>
        </row>
        <row r="11">
          <cell r="B11" t="str">
            <v>211U0257</v>
          </cell>
          <cell r="C11" t="str">
            <v>OSTO MACARIO NADIA DEL ROSARIO</v>
          </cell>
        </row>
        <row r="12">
          <cell r="B12" t="str">
            <v>211U0258</v>
          </cell>
          <cell r="C12" t="str">
            <v>PAVON BLANCO MIGUEL ANGEL</v>
          </cell>
        </row>
        <row r="13">
          <cell r="B13" t="str">
            <v>211U0262</v>
          </cell>
          <cell r="C13" t="str">
            <v>POLITO BARRAGAN ERICK</v>
          </cell>
        </row>
        <row r="14">
          <cell r="B14" t="str">
            <v>211U0263</v>
          </cell>
          <cell r="C14" t="str">
            <v>POLITO MIXTEGA LIZBETH DEL CARMEN</v>
          </cell>
        </row>
        <row r="15">
          <cell r="B15" t="str">
            <v>211U0264</v>
          </cell>
          <cell r="C15" t="str">
            <v>POMPEYO TEPACH LETHZY YARELI</v>
          </cell>
        </row>
        <row r="16">
          <cell r="B16" t="str">
            <v>211U0619</v>
          </cell>
          <cell r="C16" t="str">
            <v>PONCIANO MALAGA KARLA OLIVIA</v>
          </cell>
        </row>
        <row r="17">
          <cell r="B17" t="str">
            <v>211U0653</v>
          </cell>
          <cell r="C17" t="str">
            <v>RAMIREZ PEREZ ADOLFO</v>
          </cell>
        </row>
        <row r="18">
          <cell r="B18" t="str">
            <v>211U0269</v>
          </cell>
          <cell r="C18" t="str">
            <v>REYES DOMINGUEZ LUCERO DE LOS ANGELES</v>
          </cell>
        </row>
        <row r="19">
          <cell r="B19" t="str">
            <v>211U0277</v>
          </cell>
          <cell r="C19" t="str">
            <v>TEGOMA GONZALEZ DAYRA</v>
          </cell>
        </row>
        <row r="20">
          <cell r="B20" t="str">
            <v>211U0281</v>
          </cell>
          <cell r="C20" t="str">
            <v>TORRES TOM CARLA ALESSANDRA</v>
          </cell>
        </row>
        <row r="21">
          <cell r="B21" t="str">
            <v>211U0283</v>
          </cell>
          <cell r="C21" t="str">
            <v>VAZQUEZ CHAPOL KARLA LARISSA</v>
          </cell>
        </row>
        <row r="22">
          <cell r="B22" t="str">
            <v>211U0285</v>
          </cell>
          <cell r="C22" t="str">
            <v>VELAZCO BAXIN MIGUEL ANGEL</v>
          </cell>
        </row>
        <row r="23">
          <cell r="B23" t="str">
            <v>211U0287</v>
          </cell>
          <cell r="C23" t="str">
            <v>XOLO CARDENAS VIRIDIANA</v>
          </cell>
        </row>
        <row r="24">
          <cell r="B24" t="str">
            <v>211U0288</v>
          </cell>
          <cell r="C24" t="str">
            <v>XOLO SANTOS ANGELICA</v>
          </cell>
        </row>
      </sheetData>
      <sheetData sheetId="8" refreshError="1"/>
      <sheetData sheetId="9" refreshError="1"/>
      <sheetData sheetId="10" refreshError="1"/>
      <sheetData sheetId="11">
        <row r="4">
          <cell r="B4" t="str">
            <v>221U0495</v>
          </cell>
          <cell r="C4" t="str">
            <v>CAIXBA HERRERA MARIA GRISEL</v>
          </cell>
        </row>
        <row r="5">
          <cell r="B5" t="str">
            <v>221U0496</v>
          </cell>
          <cell r="C5" t="str">
            <v>CHACHA PÉREZ ALBA MARINA</v>
          </cell>
        </row>
        <row r="6">
          <cell r="B6" t="str">
            <v>221U0497</v>
          </cell>
          <cell r="C6" t="str">
            <v>CHAGALA PUCHETA ANGEL DAVID</v>
          </cell>
        </row>
        <row r="7">
          <cell r="B7" t="str">
            <v>221U0499</v>
          </cell>
          <cell r="C7" t="str">
            <v>FERMAN ATAXCA SARAHI ESMERALDA</v>
          </cell>
        </row>
        <row r="8">
          <cell r="B8" t="str">
            <v>221U0501</v>
          </cell>
          <cell r="C8" t="str">
            <v>FONSECA ABRAJAN OSVANY JESUS</v>
          </cell>
        </row>
        <row r="9">
          <cell r="B9" t="str">
            <v>221U0502</v>
          </cell>
          <cell r="C9" t="str">
            <v>HERNANDEZ PEREZ ASLY</v>
          </cell>
        </row>
        <row r="10">
          <cell r="B10" t="str">
            <v>221U0504</v>
          </cell>
          <cell r="C10" t="str">
            <v>MARIN GONZALEZ JOANA MICHELLE</v>
          </cell>
        </row>
        <row r="11">
          <cell r="B11" t="str">
            <v>221U0506</v>
          </cell>
          <cell r="C11" t="str">
            <v>MENDIOLA MOLINA MARISA DE LOS ANGELES</v>
          </cell>
        </row>
        <row r="12">
          <cell r="B12" t="str">
            <v>221U0507</v>
          </cell>
          <cell r="C12" t="str">
            <v>MONTAN MARTINEZ ANNETTE</v>
          </cell>
        </row>
        <row r="13">
          <cell r="B13" t="str">
            <v>221U0508</v>
          </cell>
          <cell r="C13" t="str">
            <v>PAXTIAN CAMPECHANO RAFAEL</v>
          </cell>
        </row>
        <row r="14">
          <cell r="B14" t="str">
            <v>201U0241</v>
          </cell>
          <cell r="C14" t="str">
            <v>PEREZ MARTINEZ OMAR FERNANDO</v>
          </cell>
        </row>
        <row r="15">
          <cell r="B15" t="str">
            <v>221U0509</v>
          </cell>
          <cell r="C15" t="str">
            <v>PIO COMI CARLOS JAEL</v>
          </cell>
        </row>
        <row r="16">
          <cell r="B16" t="str">
            <v>221U0510</v>
          </cell>
          <cell r="C16" t="str">
            <v>POLITO CHIGO KELVIN</v>
          </cell>
        </row>
        <row r="17">
          <cell r="B17" t="str">
            <v>221U0511</v>
          </cell>
          <cell r="C17" t="str">
            <v>PUCHETA CONCHI MONSERRAT</v>
          </cell>
        </row>
        <row r="18">
          <cell r="B18" t="str">
            <v>221U0513</v>
          </cell>
          <cell r="C18" t="str">
            <v>REYES GEREZANO ITZEL ELENA</v>
          </cell>
        </row>
        <row r="19">
          <cell r="B19" t="str">
            <v>221U0514</v>
          </cell>
          <cell r="C19" t="str">
            <v>REYES TEPOX PABLO</v>
          </cell>
        </row>
        <row r="20">
          <cell r="B20" t="str">
            <v>221U0515</v>
          </cell>
          <cell r="C20" t="str">
            <v>RODRIGUEZ COMI JOSE CARLOS</v>
          </cell>
        </row>
        <row r="21">
          <cell r="B21" t="str">
            <v>221U0516</v>
          </cell>
          <cell r="C21" t="str">
            <v>RODRIGUEZ GONZALEZ JOSE MANUEL</v>
          </cell>
        </row>
        <row r="22">
          <cell r="B22" t="str">
            <v>221U0517</v>
          </cell>
          <cell r="C22" t="str">
            <v>RODRIGUEZ VELASCO BRIAN</v>
          </cell>
        </row>
        <row r="23">
          <cell r="B23" t="str">
            <v>221U0518</v>
          </cell>
          <cell r="C23" t="str">
            <v>ROMAN SANTIAGO SILVANA TIARE</v>
          </cell>
        </row>
        <row r="24">
          <cell r="B24" t="str">
            <v>221U0519</v>
          </cell>
          <cell r="C24" t="str">
            <v>SAN JUAN VELASCO AXEL</v>
          </cell>
        </row>
        <row r="25">
          <cell r="B25" t="str">
            <v>221U0520</v>
          </cell>
          <cell r="C25" t="str">
            <v>TEOBA COMI GUADALUPE</v>
          </cell>
        </row>
        <row r="26">
          <cell r="B26" t="str">
            <v>221U0521</v>
          </cell>
          <cell r="C26" t="str">
            <v>TEOBAL DIAZ EMMANUEL DE JESUS</v>
          </cell>
        </row>
        <row r="27">
          <cell r="B27" t="str">
            <v>221U0524</v>
          </cell>
          <cell r="C27" t="str">
            <v>TOTO FISCAL ISELA</v>
          </cell>
        </row>
        <row r="28">
          <cell r="B28" t="str">
            <v>221U0525</v>
          </cell>
          <cell r="C28" t="str">
            <v>VICTORIO ORTIZ JOSE CARLOS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221U0269</v>
          </cell>
          <cell r="C3" t="str">
            <v>AMBROS XOLO JOSE ANTONIO</v>
          </cell>
        </row>
        <row r="4">
          <cell r="B4" t="str">
            <v>221U0271</v>
          </cell>
          <cell r="C4" t="str">
            <v>ATAXCA CATEMAXCA YAMILETH</v>
          </cell>
        </row>
        <row r="5">
          <cell r="B5" t="str">
            <v>221U0275</v>
          </cell>
          <cell r="C5" t="str">
            <v>CAGAL TOTO SAYURI YATZIRY</v>
          </cell>
        </row>
        <row r="6">
          <cell r="B6" t="str">
            <v>221U0276</v>
          </cell>
          <cell r="C6" t="str">
            <v>CARMONA SERVIN DANIELA JAZMIN</v>
          </cell>
        </row>
        <row r="7">
          <cell r="B7" t="str">
            <v>221U0278</v>
          </cell>
          <cell r="C7" t="str">
            <v>CHAGALA IXTEPAN ELISEO</v>
          </cell>
        </row>
        <row r="8">
          <cell r="B8" t="str">
            <v>211U0227</v>
          </cell>
          <cell r="C8" t="str">
            <v>COBIX MARTINEZ ALEJANDRA GUADALUPE</v>
          </cell>
        </row>
        <row r="9">
          <cell r="B9" t="str">
            <v>221U0283</v>
          </cell>
          <cell r="C9" t="str">
            <v>CRUZ CHONTAL MIRIAN GUADALUPE</v>
          </cell>
        </row>
        <row r="10">
          <cell r="B10" t="str">
            <v>221U0284</v>
          </cell>
          <cell r="C10" t="str">
            <v>DELGADO PRISCILIANO MIGUEL SALVADOR</v>
          </cell>
        </row>
        <row r="11">
          <cell r="B11" t="str">
            <v>221U0285</v>
          </cell>
          <cell r="C11" t="str">
            <v>DEMENEGHI MIRANDA REGINA</v>
          </cell>
        </row>
        <row r="12">
          <cell r="B12" t="str">
            <v>221U0286</v>
          </cell>
          <cell r="C12" t="str">
            <v>DOMINGUEZ ALVARADO INGRID ANAHI</v>
          </cell>
        </row>
        <row r="13">
          <cell r="B13" t="str">
            <v>221U0287</v>
          </cell>
          <cell r="C13" t="str">
            <v>DOMINGUEZ CRUZ GAEL</v>
          </cell>
        </row>
        <row r="14">
          <cell r="B14" t="str">
            <v>221U0288</v>
          </cell>
          <cell r="C14" t="str">
            <v>ESCOBAR CHIPOL JOSE ARTURO</v>
          </cell>
        </row>
        <row r="15">
          <cell r="B15" t="str">
            <v>221U0292</v>
          </cell>
          <cell r="C15" t="str">
            <v>GONZALEZ PUCHETA ALEXANDRA</v>
          </cell>
        </row>
        <row r="16">
          <cell r="B16" t="str">
            <v>221U0294</v>
          </cell>
          <cell r="C16" t="str">
            <v>HERNANDEZ MARTINEZ FERNANDO</v>
          </cell>
        </row>
        <row r="17">
          <cell r="B17" t="str">
            <v>221U0296</v>
          </cell>
          <cell r="C17" t="str">
            <v>HERNÁNDEZ LEAL KARLOS ALBERTO</v>
          </cell>
        </row>
        <row r="18">
          <cell r="B18" t="str">
            <v>221U0299</v>
          </cell>
          <cell r="C18" t="str">
            <v>LUA GONZALEZ JORGE ALBERTO</v>
          </cell>
        </row>
        <row r="19">
          <cell r="B19" t="str">
            <v>221U0345</v>
          </cell>
          <cell r="C19" t="str">
            <v>LÓPEZ CHIGUIL INDIRA</v>
          </cell>
        </row>
        <row r="20">
          <cell r="B20" t="str">
            <v>221U0301</v>
          </cell>
          <cell r="C20" t="str">
            <v>MALAGA CAMACHO YAZARETH DEL CARMEN</v>
          </cell>
        </row>
        <row r="21">
          <cell r="B21" t="str">
            <v>221U0303</v>
          </cell>
          <cell r="C21" t="str">
            <v>MALAGA FISCAL DIANA GUADALUPE</v>
          </cell>
        </row>
        <row r="22">
          <cell r="B22" t="str">
            <v>221U0305</v>
          </cell>
          <cell r="C22" t="str">
            <v>MARTINEZ MARTINEZ CESAR MAURICIO</v>
          </cell>
        </row>
        <row r="23">
          <cell r="B23" t="str">
            <v>221U0307</v>
          </cell>
          <cell r="C23" t="str">
            <v>MELCHI COTA CINTHIA YARELI</v>
          </cell>
        </row>
        <row r="24">
          <cell r="B24" t="str">
            <v>221U0311</v>
          </cell>
          <cell r="C24" t="str">
            <v>MORALES ALFONSO ALMA GERALDINE</v>
          </cell>
        </row>
        <row r="25">
          <cell r="B25" t="str">
            <v>221U0313</v>
          </cell>
          <cell r="C25" t="str">
            <v>MORALES HERNANDEZ SAMUEL</v>
          </cell>
        </row>
        <row r="26">
          <cell r="B26" t="str">
            <v>221U0315</v>
          </cell>
          <cell r="C26" t="str">
            <v>ORTIZ RAMIREZ DIANA LIZZETH</v>
          </cell>
        </row>
        <row r="27">
          <cell r="B27" t="str">
            <v>211U0259</v>
          </cell>
          <cell r="C27" t="str">
            <v>PAXTIAN VILLEGAS YAZMIN DEL CARMEN</v>
          </cell>
        </row>
        <row r="28">
          <cell r="B28" t="str">
            <v>221U0323</v>
          </cell>
          <cell r="C28" t="str">
            <v>QUINO BUSTAMANTE VICTOR MANUEL</v>
          </cell>
        </row>
        <row r="29">
          <cell r="B29" t="str">
            <v>221U0330</v>
          </cell>
          <cell r="C29" t="str">
            <v>SANCHEZ MIXTEGA MARTIN</v>
          </cell>
        </row>
        <row r="30">
          <cell r="B30" t="str">
            <v>221U0331</v>
          </cell>
          <cell r="C30" t="str">
            <v>SOSA VENTURA GABRIELA</v>
          </cell>
        </row>
        <row r="31">
          <cell r="B31" t="str">
            <v>211U0281</v>
          </cell>
          <cell r="C31" t="str">
            <v>TORRES TOM CARLA ALESSANDRA</v>
          </cell>
        </row>
        <row r="32">
          <cell r="B32" t="str">
            <v>221U0338</v>
          </cell>
          <cell r="C32" t="str">
            <v>VAZQUEZ CRUZ LUMARI</v>
          </cell>
        </row>
        <row r="33">
          <cell r="B33" t="str">
            <v>221U0339</v>
          </cell>
          <cell r="C33" t="str">
            <v>VELASCO COTA JORGE ALBERTO</v>
          </cell>
        </row>
        <row r="34">
          <cell r="B34" t="str">
            <v>221U0342</v>
          </cell>
          <cell r="C34" t="str">
            <v>XALA GARCÍA RAYSA MONTSERRAT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221U0268</v>
          </cell>
          <cell r="C3" t="str">
            <v>ALVARES MIXTEGA ITZEL ARELY</v>
          </cell>
        </row>
        <row r="4">
          <cell r="B4" t="str">
            <v>211U0208</v>
          </cell>
          <cell r="C4" t="str">
            <v>AMBROS MALAGA DIANA AZUCENA</v>
          </cell>
        </row>
        <row r="5">
          <cell r="B5" t="str">
            <v>221U0274</v>
          </cell>
          <cell r="C5" t="str">
            <v>BUSTAMANTE TOTO BRYAN URIEL</v>
          </cell>
        </row>
        <row r="6">
          <cell r="B6" t="str">
            <v>201U0171</v>
          </cell>
          <cell r="C6" t="str">
            <v>CASTILLO VELASCO ELIZABETH</v>
          </cell>
        </row>
        <row r="7">
          <cell r="B7" t="str">
            <v>221U0279</v>
          </cell>
          <cell r="C7" t="str">
            <v>CHAGALA PACHECO FLOR EDITH</v>
          </cell>
        </row>
        <row r="8">
          <cell r="B8" t="str">
            <v>221U0280</v>
          </cell>
          <cell r="C8" t="str">
            <v>CHIGO VELASCO ALEXANDRO</v>
          </cell>
        </row>
        <row r="9">
          <cell r="B9" t="str">
            <v>211U0618</v>
          </cell>
          <cell r="C9" t="str">
            <v>HERNANDEZ ABSALON ADRIANA</v>
          </cell>
        </row>
        <row r="10">
          <cell r="B10" t="str">
            <v>221U0293</v>
          </cell>
          <cell r="C10" t="str">
            <v>HERNANDEZ CISNEROS CARLOS JOSE</v>
          </cell>
        </row>
        <row r="11">
          <cell r="B11" t="str">
            <v>221U0295</v>
          </cell>
          <cell r="C11" t="str">
            <v>HERNÁNDEZ COSME AURA MABEL</v>
          </cell>
        </row>
        <row r="12">
          <cell r="B12" t="str">
            <v>221U0300</v>
          </cell>
          <cell r="C12" t="str">
            <v>LUCHO MUÑOZ ALEYDIS LISETTE</v>
          </cell>
        </row>
        <row r="13">
          <cell r="B13" t="str">
            <v>221U0455</v>
          </cell>
          <cell r="C13" t="str">
            <v>LÓPEZ PALACIOS MARÍA JOSÉ</v>
          </cell>
        </row>
        <row r="14">
          <cell r="B14" t="str">
            <v>221U0308</v>
          </cell>
          <cell r="C14" t="str">
            <v>MENDOZA ACULTECO CLAUDIA JAZMIN</v>
          </cell>
        </row>
        <row r="15">
          <cell r="B15" t="str">
            <v>221U0312</v>
          </cell>
          <cell r="C15" t="str">
            <v>MORALES HERNANDEZ CRISTHIAN DE JESUS</v>
          </cell>
        </row>
        <row r="16">
          <cell r="B16" t="str">
            <v>221U0346</v>
          </cell>
          <cell r="C16" t="str">
            <v>MORISCO SANTANA EVELYN</v>
          </cell>
        </row>
        <row r="17">
          <cell r="B17" t="str">
            <v>221U0810</v>
          </cell>
          <cell r="C17" t="str">
            <v>PELAYO DOMÍNGUEZ DANIELA</v>
          </cell>
        </row>
        <row r="18">
          <cell r="B18" t="str">
            <v>221U0319</v>
          </cell>
          <cell r="C18" t="str">
            <v>PITALUA MARTINEZ ANDREA</v>
          </cell>
        </row>
        <row r="19">
          <cell r="B19" t="str">
            <v>221U0325</v>
          </cell>
          <cell r="C19" t="str">
            <v>RODRIGUEZ ZAMORA ESTRELLA</v>
          </cell>
        </row>
        <row r="20">
          <cell r="B20" t="str">
            <v>221U0326</v>
          </cell>
          <cell r="C20" t="str">
            <v>ROSARIO OBIL DAVID</v>
          </cell>
        </row>
        <row r="21">
          <cell r="B21" t="str">
            <v>221U0336</v>
          </cell>
          <cell r="C21" t="str">
            <v>USCANGA REYES CHRISTOPHER</v>
          </cell>
        </row>
        <row r="22">
          <cell r="B22" t="str">
            <v>221U0337</v>
          </cell>
          <cell r="C22" t="str">
            <v>VARA CHACHA FELISA GUADALUPE</v>
          </cell>
        </row>
        <row r="23">
          <cell r="B23" t="str">
            <v>221U0341</v>
          </cell>
          <cell r="C23" t="str">
            <v>VERDEJO LUNA AGUSTIN</v>
          </cell>
        </row>
        <row r="24">
          <cell r="B24" t="str">
            <v>221U0344</v>
          </cell>
          <cell r="C24" t="str">
            <v>ZARAGOZA PALACIOS ALEJANDRA VANESA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6" zoomScale="94" zoomScaleNormal="94" workbookViewId="0">
      <selection activeCell="N44" sqref="N4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55000000000000004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55000000000000004">
      <c r="C4" t="s">
        <v>0</v>
      </c>
      <c r="D4" s="37" t="s">
        <v>24</v>
      </c>
      <c r="E4" s="37"/>
      <c r="F4" s="37"/>
      <c r="G4" s="37"/>
      <c r="I4" t="s">
        <v>1</v>
      </c>
      <c r="J4" s="38" t="s">
        <v>25</v>
      </c>
      <c r="K4" s="38"/>
      <c r="M4" t="s">
        <v>2</v>
      </c>
      <c r="N4" s="39">
        <v>45009</v>
      </c>
      <c r="O4" s="39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8" t="s">
        <v>26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55000000000000004">
      <c r="B9" s="7">
        <v>1</v>
      </c>
      <c r="C9" s="7" t="str">
        <f>'[1]Table 4'!B4</f>
        <v>211U0208</v>
      </c>
      <c r="D9" s="41" t="str">
        <f>'[1]Table 4'!C4</f>
        <v>AMBROS MALAGA DIANA AZUCENA</v>
      </c>
      <c r="E9" s="41"/>
      <c r="F9" s="41"/>
      <c r="G9" s="41"/>
      <c r="H9" s="41"/>
      <c r="I9" s="41"/>
      <c r="J9" s="4"/>
      <c r="K9" s="4"/>
      <c r="L9" s="5">
        <v>70</v>
      </c>
      <c r="M9" s="5">
        <v>70</v>
      </c>
      <c r="N9" s="5"/>
      <c r="O9" s="5"/>
      <c r="P9" s="5"/>
      <c r="Q9" s="14">
        <f>SUM(J9:P9)/7</f>
        <v>20</v>
      </c>
    </row>
    <row r="10" spans="2:18" x14ac:dyDescent="0.55000000000000004">
      <c r="B10" s="7">
        <f>B9+1</f>
        <v>2</v>
      </c>
      <c r="C10" s="7" t="str">
        <f>'[1]Table 4'!B5</f>
        <v>211U0210</v>
      </c>
      <c r="D10" s="41" t="str">
        <f>'[1]Table 4'!C5</f>
        <v>ARRES PAXTIAN VICTOR DEL ANGEL</v>
      </c>
      <c r="E10" s="41"/>
      <c r="F10" s="41"/>
      <c r="G10" s="41"/>
      <c r="H10" s="41"/>
      <c r="I10" s="41"/>
      <c r="J10" s="4"/>
      <c r="K10" s="5"/>
      <c r="L10" s="5"/>
      <c r="M10" s="5">
        <v>70</v>
      </c>
      <c r="N10" s="5"/>
      <c r="O10" s="5"/>
      <c r="P10" s="5"/>
      <c r="Q10" s="14">
        <f t="shared" ref="Q10:Q48" si="0">SUM(J10:P10)/7</f>
        <v>10</v>
      </c>
    </row>
    <row r="11" spans="2:18" x14ac:dyDescent="0.55000000000000004">
      <c r="B11" s="7">
        <f t="shared" ref="B11:B53" si="1">B10+1</f>
        <v>3</v>
      </c>
      <c r="C11" s="7" t="str">
        <f>'[1]Table 4'!B6</f>
        <v>211U0212</v>
      </c>
      <c r="D11" s="41" t="str">
        <f>'[1]Table 4'!C6</f>
        <v>BAXIN POLITO FATIMA ALEJANDRA</v>
      </c>
      <c r="E11" s="41"/>
      <c r="F11" s="41"/>
      <c r="G11" s="41"/>
      <c r="H11" s="41"/>
      <c r="I11" s="41"/>
      <c r="J11" s="4">
        <v>81</v>
      </c>
      <c r="K11" s="5">
        <v>73</v>
      </c>
      <c r="L11" s="5">
        <v>80</v>
      </c>
      <c r="M11" s="5">
        <v>80</v>
      </c>
      <c r="N11" s="5">
        <v>80</v>
      </c>
      <c r="O11" s="5"/>
      <c r="P11" s="5"/>
      <c r="Q11" s="14">
        <f t="shared" si="0"/>
        <v>56.285714285714285</v>
      </c>
    </row>
    <row r="12" spans="2:18" x14ac:dyDescent="0.55000000000000004">
      <c r="B12" s="7">
        <f t="shared" si="1"/>
        <v>4</v>
      </c>
      <c r="C12" s="7" t="str">
        <f>'[1]Table 4'!B7</f>
        <v>211U0214</v>
      </c>
      <c r="D12" s="41" t="str">
        <f>'[1]Table 4'!C7</f>
        <v>BUSTAMANTE FISCAL ANAHI</v>
      </c>
      <c r="E12" s="41"/>
      <c r="F12" s="41"/>
      <c r="G12" s="41"/>
      <c r="H12" s="41"/>
      <c r="I12" s="41"/>
      <c r="J12" s="4">
        <v>84</v>
      </c>
      <c r="K12" s="5">
        <v>70</v>
      </c>
      <c r="L12" s="5">
        <v>80</v>
      </c>
      <c r="M12" s="5">
        <v>80</v>
      </c>
      <c r="N12" s="5">
        <v>80</v>
      </c>
      <c r="O12" s="5"/>
      <c r="P12" s="5"/>
      <c r="Q12" s="14">
        <f t="shared" si="0"/>
        <v>56.285714285714285</v>
      </c>
    </row>
    <row r="13" spans="2:18" x14ac:dyDescent="0.55000000000000004">
      <c r="B13" s="7">
        <f t="shared" si="1"/>
        <v>5</v>
      </c>
      <c r="C13" s="7" t="str">
        <f>'[1]Table 4'!B8</f>
        <v>211U0215</v>
      </c>
      <c r="D13" s="41" t="str">
        <f>'[1]Table 4'!C8</f>
        <v>CABAÑAS VILLASANA JUAN MANUEL</v>
      </c>
      <c r="E13" s="41"/>
      <c r="F13" s="41"/>
      <c r="G13" s="41"/>
      <c r="H13" s="41"/>
      <c r="I13" s="41"/>
      <c r="J13" s="4">
        <v>70</v>
      </c>
      <c r="K13" s="5"/>
      <c r="L13" s="5">
        <v>70</v>
      </c>
      <c r="M13" s="5">
        <v>75</v>
      </c>
      <c r="N13" s="5">
        <v>80</v>
      </c>
      <c r="O13" s="5"/>
      <c r="P13" s="5"/>
      <c r="Q13" s="14">
        <f t="shared" si="0"/>
        <v>42.142857142857146</v>
      </c>
    </row>
    <row r="14" spans="2:18" x14ac:dyDescent="0.55000000000000004">
      <c r="B14" s="7">
        <f t="shared" si="1"/>
        <v>6</v>
      </c>
      <c r="C14" s="7" t="str">
        <f>'[1]Table 4'!B9</f>
        <v>211U0217</v>
      </c>
      <c r="D14" s="41" t="str">
        <f>'[1]Table 4'!C9</f>
        <v>CAGAL XOLO GABRIELA</v>
      </c>
      <c r="E14" s="41"/>
      <c r="F14" s="41"/>
      <c r="G14" s="41"/>
      <c r="H14" s="41"/>
      <c r="I14" s="41"/>
      <c r="J14" s="4">
        <v>79</v>
      </c>
      <c r="K14" s="5"/>
      <c r="L14" s="5">
        <v>80</v>
      </c>
      <c r="M14" s="5">
        <v>75</v>
      </c>
      <c r="N14" s="5"/>
      <c r="O14" s="5"/>
      <c r="P14" s="5"/>
      <c r="Q14" s="14">
        <f t="shared" si="0"/>
        <v>33.428571428571431</v>
      </c>
    </row>
    <row r="15" spans="2:18" x14ac:dyDescent="0.55000000000000004">
      <c r="B15" s="7">
        <f t="shared" si="1"/>
        <v>7</v>
      </c>
      <c r="C15" s="7" t="str">
        <f>'[1]Table 4'!B10</f>
        <v>211U0437</v>
      </c>
      <c r="D15" s="41" t="str">
        <f>'[1]Table 4'!C10</f>
        <v>CASTELLANOS CARMONA ANGEL ALONSO</v>
      </c>
      <c r="E15" s="41"/>
      <c r="F15" s="41"/>
      <c r="G15" s="41"/>
      <c r="H15" s="41"/>
      <c r="I15" s="41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55000000000000004">
      <c r="B16" s="7">
        <f t="shared" si="1"/>
        <v>8</v>
      </c>
      <c r="C16" s="7" t="str">
        <f>'[1]Table 4'!B11</f>
        <v>211U0223</v>
      </c>
      <c r="D16" s="41" t="str">
        <f>'[1]Table 4'!C11</f>
        <v>CHIBAMBA IGNOT ESTRELLA</v>
      </c>
      <c r="E16" s="41"/>
      <c r="F16" s="41"/>
      <c r="G16" s="41"/>
      <c r="H16" s="41"/>
      <c r="I16" s="41"/>
      <c r="J16" s="4">
        <v>81</v>
      </c>
      <c r="K16" s="5">
        <v>75</v>
      </c>
      <c r="L16" s="5">
        <v>80</v>
      </c>
      <c r="M16" s="5">
        <v>80</v>
      </c>
      <c r="N16" s="5">
        <v>80</v>
      </c>
      <c r="O16" s="5"/>
      <c r="P16" s="5"/>
      <c r="Q16" s="14">
        <f t="shared" si="0"/>
        <v>56.571428571428569</v>
      </c>
    </row>
    <row r="17" spans="2:17" x14ac:dyDescent="0.55000000000000004">
      <c r="B17" s="7">
        <f t="shared" si="1"/>
        <v>9</v>
      </c>
      <c r="C17" s="7" t="str">
        <f>'[1]Table 4'!B12</f>
        <v>211U0225</v>
      </c>
      <c r="D17" s="41" t="str">
        <f>'[1]Table 4'!C12</f>
        <v>CHIPOL XALA JOSUE</v>
      </c>
      <c r="E17" s="41"/>
      <c r="F17" s="41"/>
      <c r="G17" s="41"/>
      <c r="H17" s="41"/>
      <c r="I17" s="41"/>
      <c r="J17" s="4">
        <v>75</v>
      </c>
      <c r="K17" s="5">
        <v>70</v>
      </c>
      <c r="L17" s="5">
        <v>80</v>
      </c>
      <c r="M17" s="5">
        <v>80</v>
      </c>
      <c r="N17" s="5">
        <v>80</v>
      </c>
      <c r="O17" s="5"/>
      <c r="P17" s="5"/>
      <c r="Q17" s="14">
        <f t="shared" si="0"/>
        <v>55</v>
      </c>
    </row>
    <row r="18" spans="2:17" x14ac:dyDescent="0.55000000000000004">
      <c r="B18" s="7">
        <f t="shared" si="1"/>
        <v>10</v>
      </c>
      <c r="C18" s="7" t="str">
        <f>'[1]Table 4'!B13</f>
        <v>211U0226</v>
      </c>
      <c r="D18" s="41" t="str">
        <f>'[1]Table 4'!C13</f>
        <v>CHONTAL GARCIA DANIA YAZARET</v>
      </c>
      <c r="E18" s="41"/>
      <c r="F18" s="41"/>
      <c r="G18" s="41"/>
      <c r="H18" s="41"/>
      <c r="I18" s="41"/>
      <c r="J18" s="4">
        <v>80</v>
      </c>
      <c r="K18" s="5"/>
      <c r="L18" s="5">
        <v>80</v>
      </c>
      <c r="M18" s="5">
        <v>80</v>
      </c>
      <c r="N18" s="5">
        <v>77</v>
      </c>
      <c r="O18" s="5"/>
      <c r="P18" s="5"/>
      <c r="Q18" s="14">
        <f t="shared" si="0"/>
        <v>45.285714285714285</v>
      </c>
    </row>
    <row r="19" spans="2:17" x14ac:dyDescent="0.55000000000000004">
      <c r="B19" s="7">
        <f t="shared" si="1"/>
        <v>11</v>
      </c>
      <c r="C19" s="7" t="str">
        <f>'[1]Table 4'!B14</f>
        <v>211U0229</v>
      </c>
      <c r="D19" s="41" t="str">
        <f>'[1]Table 4'!C14</f>
        <v>CRUZ LOBATO HENRY</v>
      </c>
      <c r="E19" s="41"/>
      <c r="F19" s="41"/>
      <c r="G19" s="41"/>
      <c r="H19" s="41"/>
      <c r="I19" s="41"/>
      <c r="J19" s="4">
        <v>70</v>
      </c>
      <c r="K19" s="5"/>
      <c r="L19" s="5"/>
      <c r="M19" s="5">
        <v>70</v>
      </c>
      <c r="N19" s="5"/>
      <c r="O19" s="5"/>
      <c r="P19" s="5"/>
      <c r="Q19" s="14">
        <f t="shared" si="0"/>
        <v>20</v>
      </c>
    </row>
    <row r="20" spans="2:17" x14ac:dyDescent="0.55000000000000004">
      <c r="B20" s="7">
        <f t="shared" si="1"/>
        <v>12</v>
      </c>
      <c r="C20" s="7" t="str">
        <f>'[1]Table 4'!B15</f>
        <v>211U0234</v>
      </c>
      <c r="D20" s="41" t="str">
        <f>'[1]Table 4'!C15</f>
        <v>FISCAL CATEMAXCA ISAEL</v>
      </c>
      <c r="E20" s="41"/>
      <c r="F20" s="41"/>
      <c r="G20" s="41"/>
      <c r="H20" s="41"/>
      <c r="I20" s="41"/>
      <c r="J20" s="4"/>
      <c r="K20" s="5">
        <v>72</v>
      </c>
      <c r="L20" s="5">
        <v>80</v>
      </c>
      <c r="M20" s="5">
        <v>75</v>
      </c>
      <c r="N20" s="5"/>
      <c r="O20" s="5"/>
      <c r="P20" s="5"/>
      <c r="Q20" s="14">
        <f t="shared" si="0"/>
        <v>32.428571428571431</v>
      </c>
    </row>
    <row r="21" spans="2:17" x14ac:dyDescent="0.55000000000000004">
      <c r="B21" s="7">
        <f t="shared" si="1"/>
        <v>13</v>
      </c>
      <c r="C21" s="7" t="str">
        <f>'[1]Table 4'!B16</f>
        <v>211U0235</v>
      </c>
      <c r="D21" s="41" t="str">
        <f>'[1]Table 4'!C16</f>
        <v>GARCIA PRADO ALMA RAQUEL</v>
      </c>
      <c r="E21" s="41"/>
      <c r="F21" s="41"/>
      <c r="G21" s="41"/>
      <c r="H21" s="41"/>
      <c r="I21" s="41"/>
      <c r="J21" s="4"/>
      <c r="K21" s="5"/>
      <c r="L21" s="5"/>
      <c r="M21" s="5">
        <v>75</v>
      </c>
      <c r="N21" s="5">
        <v>80</v>
      </c>
      <c r="O21" s="5"/>
      <c r="P21" s="5"/>
      <c r="Q21" s="14">
        <f t="shared" si="0"/>
        <v>22.142857142857142</v>
      </c>
    </row>
    <row r="22" spans="2:17" x14ac:dyDescent="0.55000000000000004">
      <c r="B22" s="7">
        <f t="shared" si="1"/>
        <v>14</v>
      </c>
      <c r="C22" s="7" t="str">
        <f>'[1]Table 4'!B17</f>
        <v>211U0236</v>
      </c>
      <c r="D22" s="41" t="str">
        <f>'[1]Table 4'!C17</f>
        <v>GONZALEZ ANTELE JOSE ANDRES</v>
      </c>
      <c r="E22" s="41"/>
      <c r="F22" s="41"/>
      <c r="G22" s="41"/>
      <c r="H22" s="41"/>
      <c r="I22" s="41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55000000000000004">
      <c r="B23" s="7">
        <f t="shared" si="1"/>
        <v>15</v>
      </c>
      <c r="C23" s="7" t="str">
        <f>'[1]Table 4'!B18</f>
        <v>211U0618</v>
      </c>
      <c r="D23" s="41" t="str">
        <f>'[1]Table 4'!C18</f>
        <v>HERNANDEZ ABSALON ADRIANA</v>
      </c>
      <c r="E23" s="41"/>
      <c r="F23" s="41"/>
      <c r="G23" s="41"/>
      <c r="H23" s="41"/>
      <c r="I23" s="41"/>
      <c r="J23" s="4">
        <v>70</v>
      </c>
      <c r="K23" s="5">
        <v>70</v>
      </c>
      <c r="L23" s="5">
        <v>80</v>
      </c>
      <c r="M23" s="5">
        <v>75</v>
      </c>
      <c r="N23" s="5"/>
      <c r="O23" s="5"/>
      <c r="P23" s="5"/>
      <c r="Q23" s="14">
        <f t="shared" si="0"/>
        <v>42.142857142857146</v>
      </c>
    </row>
    <row r="24" spans="2:17" x14ac:dyDescent="0.55000000000000004">
      <c r="B24" s="7">
        <f t="shared" si="1"/>
        <v>16</v>
      </c>
      <c r="C24" s="7" t="str">
        <f>'[1]Table 4'!B19</f>
        <v>211U0242</v>
      </c>
      <c r="D24" s="41" t="str">
        <f>'[1]Table 4'!C19</f>
        <v>IZQUIERDO CARRION RICARDO</v>
      </c>
      <c r="E24" s="41"/>
      <c r="F24" s="41"/>
      <c r="G24" s="41"/>
      <c r="H24" s="41"/>
      <c r="I24" s="41"/>
      <c r="J24" s="4"/>
      <c r="K24" s="5"/>
      <c r="L24" s="5"/>
      <c r="M24" s="5">
        <v>70</v>
      </c>
      <c r="N24" s="5"/>
      <c r="O24" s="5"/>
      <c r="P24" s="5"/>
      <c r="Q24" s="14">
        <f t="shared" si="0"/>
        <v>10</v>
      </c>
    </row>
    <row r="25" spans="2:17" x14ac:dyDescent="0.55000000000000004">
      <c r="B25" s="7">
        <f t="shared" si="1"/>
        <v>17</v>
      </c>
      <c r="C25" s="7" t="str">
        <f>'[1]Table 4'!B20</f>
        <v>211U0243</v>
      </c>
      <c r="D25" s="41" t="str">
        <f>'[1]Table 4'!C20</f>
        <v>LAZARO MARTINEZ HERIBERTO CARLOS</v>
      </c>
      <c r="E25" s="41"/>
      <c r="F25" s="41"/>
      <c r="G25" s="41"/>
      <c r="H25" s="41"/>
      <c r="I25" s="41"/>
      <c r="J25" s="4">
        <v>79</v>
      </c>
      <c r="K25" s="5">
        <v>70</v>
      </c>
      <c r="L25" s="5">
        <v>80</v>
      </c>
      <c r="M25" s="5">
        <v>80</v>
      </c>
      <c r="N25" s="5">
        <v>85</v>
      </c>
      <c r="O25" s="5"/>
      <c r="P25" s="5"/>
      <c r="Q25" s="14">
        <f t="shared" si="0"/>
        <v>56.285714285714285</v>
      </c>
    </row>
    <row r="26" spans="2:17" x14ac:dyDescent="0.55000000000000004">
      <c r="B26" s="7">
        <f t="shared" si="1"/>
        <v>18</v>
      </c>
      <c r="C26" s="7" t="str">
        <f>'[1]Table 4'!B21</f>
        <v>211U0249</v>
      </c>
      <c r="D26" s="41" t="str">
        <f>'[1]Table 4'!C21</f>
        <v>MARTINEZ MARTINEZ VICTOR HUGO</v>
      </c>
      <c r="E26" s="41"/>
      <c r="F26" s="41"/>
      <c r="G26" s="41"/>
      <c r="H26" s="41"/>
      <c r="I26" s="41"/>
      <c r="J26" s="4">
        <v>70</v>
      </c>
      <c r="K26" s="5">
        <v>70</v>
      </c>
      <c r="L26" s="5">
        <v>80</v>
      </c>
      <c r="M26" s="5">
        <v>80</v>
      </c>
      <c r="N26" s="5">
        <v>77</v>
      </c>
      <c r="O26" s="5"/>
      <c r="P26" s="5"/>
      <c r="Q26" s="14">
        <f t="shared" si="0"/>
        <v>53.857142857142854</v>
      </c>
    </row>
    <row r="27" spans="2:17" x14ac:dyDescent="0.55000000000000004">
      <c r="B27" s="7">
        <f t="shared" si="1"/>
        <v>19</v>
      </c>
      <c r="C27" s="7" t="str">
        <f>'[1]Table 4'!B22</f>
        <v>211U0616</v>
      </c>
      <c r="D27" s="41" t="str">
        <f>'[1]Table 4'!C22</f>
        <v>MARTINEZ PALMA YURIDIANA</v>
      </c>
      <c r="E27" s="41"/>
      <c r="F27" s="41"/>
      <c r="G27" s="41"/>
      <c r="H27" s="41"/>
      <c r="I27" s="41"/>
      <c r="J27" s="19"/>
      <c r="K27" s="4"/>
      <c r="L27" s="4"/>
      <c r="M27" s="4">
        <v>70</v>
      </c>
      <c r="N27" s="4"/>
      <c r="O27" s="4"/>
      <c r="P27" s="4"/>
      <c r="Q27" s="14">
        <f t="shared" si="0"/>
        <v>10</v>
      </c>
    </row>
    <row r="28" spans="2:17" x14ac:dyDescent="0.55000000000000004">
      <c r="B28" s="7">
        <f t="shared" si="1"/>
        <v>20</v>
      </c>
      <c r="C28" s="7" t="str">
        <f>'[1]Table 4'!B23</f>
        <v>211U0636</v>
      </c>
      <c r="D28" s="41" t="str">
        <f>'[1]Table 4'!C23</f>
        <v>MIXTEGA HERNANDEZ JAVIER DE JESUS</v>
      </c>
      <c r="E28" s="41"/>
      <c r="F28" s="41"/>
      <c r="G28" s="41"/>
      <c r="H28" s="41"/>
      <c r="I28" s="41"/>
      <c r="J28" s="19">
        <v>70</v>
      </c>
      <c r="K28" s="4"/>
      <c r="L28" s="4"/>
      <c r="M28" s="4">
        <v>75</v>
      </c>
      <c r="N28" s="4">
        <v>77</v>
      </c>
      <c r="O28" s="4"/>
      <c r="P28" s="4"/>
      <c r="Q28" s="14">
        <f t="shared" si="0"/>
        <v>31.714285714285715</v>
      </c>
    </row>
    <row r="29" spans="2:17" x14ac:dyDescent="0.55000000000000004">
      <c r="B29" s="7">
        <f t="shared" si="1"/>
        <v>21</v>
      </c>
      <c r="C29" s="7" t="str">
        <f>'[1]Table 4'!B24</f>
        <v>211U0252</v>
      </c>
      <c r="D29" s="41" t="str">
        <f>'[1]Table 4'!C24</f>
        <v>MORALES HERNANDEZ ZAZIL-HA ZILVANI</v>
      </c>
      <c r="E29" s="41"/>
      <c r="F29" s="41"/>
      <c r="G29" s="41"/>
      <c r="H29" s="41"/>
      <c r="I29" s="41"/>
      <c r="J29" s="19"/>
      <c r="K29" s="4">
        <v>70</v>
      </c>
      <c r="L29" s="4">
        <v>75</v>
      </c>
      <c r="M29" s="4">
        <v>75</v>
      </c>
      <c r="N29" s="4">
        <v>77</v>
      </c>
      <c r="O29" s="4"/>
      <c r="P29" s="4"/>
      <c r="Q29" s="14">
        <f t="shared" si="0"/>
        <v>42.428571428571431</v>
      </c>
    </row>
    <row r="30" spans="2:17" x14ac:dyDescent="0.55000000000000004">
      <c r="B30" s="7">
        <f t="shared" si="1"/>
        <v>22</v>
      </c>
      <c r="C30" s="7" t="str">
        <f>'[1]Table 4'!B25</f>
        <v>211U0254</v>
      </c>
      <c r="D30" s="41" t="str">
        <f>'[1]Table 4'!C25</f>
        <v>OLEA CATEMAXCA KENIA SARAI</v>
      </c>
      <c r="E30" s="41"/>
      <c r="F30" s="41"/>
      <c r="G30" s="41"/>
      <c r="H30" s="41"/>
      <c r="I30" s="41"/>
      <c r="J30" s="19">
        <v>81</v>
      </c>
      <c r="K30" s="4">
        <v>75</v>
      </c>
      <c r="L30" s="4">
        <v>80</v>
      </c>
      <c r="M30" s="4">
        <v>80</v>
      </c>
      <c r="N30" s="4">
        <v>80</v>
      </c>
      <c r="O30" s="4"/>
      <c r="P30" s="4"/>
      <c r="Q30" s="14">
        <f t="shared" si="0"/>
        <v>56.571428571428569</v>
      </c>
    </row>
    <row r="31" spans="2:17" x14ac:dyDescent="0.55000000000000004">
      <c r="B31" s="7">
        <f t="shared" si="1"/>
        <v>23</v>
      </c>
      <c r="C31" s="7" t="str">
        <f>'[1]Table 4'!B26</f>
        <v>211U0255</v>
      </c>
      <c r="D31" s="41" t="str">
        <f>'[1]Table 4'!C26</f>
        <v>ORTEGA SANCHEZ ANGEL ANDRES</v>
      </c>
      <c r="E31" s="41"/>
      <c r="F31" s="41"/>
      <c r="G31" s="41"/>
      <c r="H31" s="41"/>
      <c r="I31" s="41"/>
      <c r="J31" s="19"/>
      <c r="K31" s="4"/>
      <c r="L31" s="4"/>
      <c r="M31" s="4">
        <v>75</v>
      </c>
      <c r="N31" s="4"/>
      <c r="O31" s="4"/>
      <c r="P31" s="4"/>
      <c r="Q31" s="14">
        <f t="shared" si="0"/>
        <v>10.714285714285714</v>
      </c>
    </row>
    <row r="32" spans="2:17" x14ac:dyDescent="0.55000000000000004">
      <c r="B32" s="7">
        <f t="shared" si="1"/>
        <v>24</v>
      </c>
      <c r="C32" s="7" t="str">
        <f>'[1]Table 4'!B27</f>
        <v>211U0256</v>
      </c>
      <c r="D32" s="41" t="str">
        <f>'[1]Table 4'!C27</f>
        <v>OSORIO IXTEPAN MARCOS</v>
      </c>
      <c r="E32" s="41"/>
      <c r="F32" s="41"/>
      <c r="G32" s="41"/>
      <c r="H32" s="41"/>
      <c r="I32" s="41"/>
      <c r="J32" s="19"/>
      <c r="K32" s="4"/>
      <c r="L32" s="4"/>
      <c r="M32" s="4">
        <v>75</v>
      </c>
      <c r="N32" s="4">
        <v>80</v>
      </c>
      <c r="O32" s="4"/>
      <c r="P32" s="4"/>
      <c r="Q32" s="14">
        <f t="shared" si="0"/>
        <v>22.142857142857142</v>
      </c>
    </row>
    <row r="33" spans="2:17" x14ac:dyDescent="0.55000000000000004">
      <c r="B33" s="7">
        <f t="shared" si="1"/>
        <v>25</v>
      </c>
      <c r="C33" s="7" t="str">
        <f>'[1]Table 4'!B28</f>
        <v>211U0260</v>
      </c>
      <c r="D33" s="41" t="str">
        <f>'[1]Table 4'!C28</f>
        <v>PEREZ ESCRIBANO LAISA CONCEPCION</v>
      </c>
      <c r="E33" s="41"/>
      <c r="F33" s="41"/>
      <c r="G33" s="41"/>
      <c r="H33" s="41"/>
      <c r="I33" s="41"/>
      <c r="J33" s="19">
        <v>73</v>
      </c>
      <c r="K33" s="4"/>
      <c r="L33" s="4">
        <v>70</v>
      </c>
      <c r="M33" s="4">
        <v>70</v>
      </c>
      <c r="N33" s="4"/>
      <c r="O33" s="4"/>
      <c r="P33" s="4"/>
      <c r="Q33" s="14">
        <f t="shared" si="0"/>
        <v>30.428571428571427</v>
      </c>
    </row>
    <row r="34" spans="2:17" x14ac:dyDescent="0.55000000000000004">
      <c r="B34" s="7">
        <f t="shared" si="1"/>
        <v>26</v>
      </c>
      <c r="C34" s="7" t="str">
        <f>'[1]Table 4'!B29</f>
        <v>211U0270</v>
      </c>
      <c r="D34" s="41" t="str">
        <f>'[1]Table 4'!C29</f>
        <v>REYES SOSME ALEX</v>
      </c>
      <c r="E34" s="41"/>
      <c r="F34" s="41"/>
      <c r="G34" s="41"/>
      <c r="H34" s="41"/>
      <c r="I34" s="41"/>
      <c r="J34" s="19">
        <v>82</v>
      </c>
      <c r="K34" s="4">
        <v>75</v>
      </c>
      <c r="L34" s="4">
        <v>80</v>
      </c>
      <c r="M34" s="4">
        <v>75</v>
      </c>
      <c r="N34" s="4">
        <v>77</v>
      </c>
      <c r="O34" s="4"/>
      <c r="P34" s="4"/>
      <c r="Q34" s="14">
        <f t="shared" si="0"/>
        <v>55.571428571428569</v>
      </c>
    </row>
    <row r="35" spans="2:17" x14ac:dyDescent="0.55000000000000004">
      <c r="B35" s="7">
        <f t="shared" si="1"/>
        <v>27</v>
      </c>
      <c r="C35" s="7" t="str">
        <f>'[1]Table 4'!B30</f>
        <v>211U0272</v>
      </c>
      <c r="D35" s="41" t="str">
        <f>'[1]Table 4'!C30</f>
        <v>RODRIGUEZ MARCIAL HEIDI ANGELICA</v>
      </c>
      <c r="E35" s="41"/>
      <c r="F35" s="41"/>
      <c r="G35" s="41"/>
      <c r="H35" s="41"/>
      <c r="I35" s="41"/>
      <c r="J35" s="19">
        <v>82</v>
      </c>
      <c r="K35" s="4">
        <v>75</v>
      </c>
      <c r="L35" s="4">
        <v>80</v>
      </c>
      <c r="M35" s="4">
        <v>77</v>
      </c>
      <c r="N35" s="4">
        <v>77</v>
      </c>
      <c r="O35" s="4"/>
      <c r="P35" s="4"/>
      <c r="Q35" s="14">
        <f t="shared" si="0"/>
        <v>55.857142857142854</v>
      </c>
    </row>
    <row r="36" spans="2:17" x14ac:dyDescent="0.55000000000000004">
      <c r="B36" s="7">
        <f t="shared" si="1"/>
        <v>28</v>
      </c>
      <c r="C36" s="7" t="str">
        <f>'[1]Table 4'!B31</f>
        <v>211U0273</v>
      </c>
      <c r="D36" s="41" t="str">
        <f>'[1]Table 4'!C31</f>
        <v>SAINZ CHIGUIL ALEJANDRA</v>
      </c>
      <c r="E36" s="41"/>
      <c r="F36" s="41"/>
      <c r="G36" s="41"/>
      <c r="H36" s="41"/>
      <c r="I36" s="41"/>
      <c r="J36" s="4">
        <v>80</v>
      </c>
      <c r="K36" s="4">
        <v>75</v>
      </c>
      <c r="L36" s="4">
        <v>80</v>
      </c>
      <c r="M36" s="4">
        <v>80</v>
      </c>
      <c r="N36" s="4">
        <v>77</v>
      </c>
      <c r="O36" s="4"/>
      <c r="P36" s="4"/>
      <c r="Q36" s="14">
        <f t="shared" si="0"/>
        <v>56</v>
      </c>
    </row>
    <row r="37" spans="2:17" x14ac:dyDescent="0.55000000000000004">
      <c r="B37" s="7">
        <f t="shared" si="1"/>
        <v>29</v>
      </c>
      <c r="C37" s="7" t="str">
        <f>'[1]Table 4'!B32</f>
        <v>211U0598</v>
      </c>
      <c r="D37" s="41" t="str">
        <f>'[1]Table 4'!C32</f>
        <v>SAINZ PRIETO MARIANNE</v>
      </c>
      <c r="E37" s="41"/>
      <c r="F37" s="41"/>
      <c r="G37" s="41"/>
      <c r="H37" s="41"/>
      <c r="I37" s="41"/>
      <c r="J37" s="4"/>
      <c r="K37" s="4"/>
      <c r="L37" s="4">
        <v>70</v>
      </c>
      <c r="M37" s="4"/>
      <c r="N37" s="4"/>
      <c r="O37" s="4"/>
      <c r="P37" s="4"/>
      <c r="Q37" s="14">
        <f t="shared" si="0"/>
        <v>10</v>
      </c>
    </row>
    <row r="38" spans="2:17" x14ac:dyDescent="0.55000000000000004">
      <c r="B38" s="7">
        <f t="shared" si="1"/>
        <v>30</v>
      </c>
      <c r="C38" s="7" t="str">
        <f>'[1]Table 4'!B33</f>
        <v>211U0279</v>
      </c>
      <c r="D38" s="41" t="str">
        <f>'[1]Table 4'!C33</f>
        <v>TEPOX CHAPOL ROSA YASMIN</v>
      </c>
      <c r="E38" s="41"/>
      <c r="F38" s="41"/>
      <c r="G38" s="41"/>
      <c r="H38" s="41"/>
      <c r="I38" s="41"/>
      <c r="J38" s="4">
        <v>74</v>
      </c>
      <c r="K38" s="4">
        <v>75</v>
      </c>
      <c r="L38" s="4">
        <v>80</v>
      </c>
      <c r="M38" s="4">
        <v>70</v>
      </c>
      <c r="N38" s="4"/>
      <c r="O38" s="4"/>
      <c r="P38" s="4"/>
      <c r="Q38" s="14">
        <f t="shared" si="0"/>
        <v>42.714285714285715</v>
      </c>
    </row>
    <row r="39" spans="2:17" x14ac:dyDescent="0.55000000000000004">
      <c r="B39" s="7">
        <f t="shared" si="1"/>
        <v>31</v>
      </c>
      <c r="C39" s="7" t="str">
        <f>'[1]Table 4'!B34</f>
        <v>211U0284</v>
      </c>
      <c r="D39" s="41" t="str">
        <f>'[1]Table 4'!C34</f>
        <v>VAZQUEZ CORDERO CARLOS YAVHET</v>
      </c>
      <c r="E39" s="41"/>
      <c r="F39" s="41"/>
      <c r="G39" s="41"/>
      <c r="H39" s="41"/>
      <c r="I39" s="41"/>
      <c r="J39" s="4"/>
      <c r="K39" s="4"/>
      <c r="L39" s="4"/>
      <c r="M39" s="4">
        <v>70</v>
      </c>
      <c r="N39" s="4"/>
      <c r="O39" s="4"/>
      <c r="P39" s="4"/>
      <c r="Q39" s="14">
        <f t="shared" si="0"/>
        <v>10</v>
      </c>
    </row>
    <row r="40" spans="2:17" x14ac:dyDescent="0.55000000000000004">
      <c r="B40" s="7">
        <f t="shared" si="1"/>
        <v>32</v>
      </c>
      <c r="C40" s="7" t="str">
        <f>'[1]Table 4'!B35</f>
        <v>211U0614</v>
      </c>
      <c r="D40" s="41" t="str">
        <f>'[1]Table 4'!C35</f>
        <v>VELASCO CONTRERAS GUSTAVO</v>
      </c>
      <c r="E40" s="41"/>
      <c r="F40" s="41"/>
      <c r="G40" s="41"/>
      <c r="H40" s="41"/>
      <c r="I40" s="41"/>
      <c r="J40" s="4">
        <v>80</v>
      </c>
      <c r="K40" s="4">
        <v>75</v>
      </c>
      <c r="L40" s="4">
        <v>80</v>
      </c>
      <c r="M40" s="4">
        <v>80</v>
      </c>
      <c r="N40" s="4">
        <v>80</v>
      </c>
      <c r="O40" s="4"/>
      <c r="P40" s="4"/>
      <c r="Q40" s="14">
        <f t="shared" si="0"/>
        <v>56.428571428571431</v>
      </c>
    </row>
    <row r="41" spans="2:17" x14ac:dyDescent="0.55000000000000004">
      <c r="B41" s="7">
        <f t="shared" si="1"/>
        <v>33</v>
      </c>
      <c r="C41" s="7" t="str">
        <f>'[1]Table 4'!B36</f>
        <v>211U0286</v>
      </c>
      <c r="D41" s="41" t="str">
        <f>'[1]Table 4'!C36</f>
        <v>VERGARA POLITO MARIA MAGDALENA</v>
      </c>
      <c r="E41" s="41"/>
      <c r="F41" s="41"/>
      <c r="G41" s="41"/>
      <c r="H41" s="41"/>
      <c r="I41" s="41"/>
      <c r="J41" s="4">
        <v>70</v>
      </c>
      <c r="K41" s="4">
        <v>70</v>
      </c>
      <c r="L41" s="4">
        <v>80</v>
      </c>
      <c r="M41" s="4">
        <v>80</v>
      </c>
      <c r="N41" s="4">
        <v>80</v>
      </c>
      <c r="O41" s="4"/>
      <c r="P41" s="4"/>
      <c r="Q41" s="14">
        <f t="shared" si="0"/>
        <v>54.285714285714285</v>
      </c>
    </row>
    <row r="42" spans="2:17" x14ac:dyDescent="0.55000000000000004">
      <c r="B42" s="7">
        <f t="shared" si="1"/>
        <v>34</v>
      </c>
      <c r="C42" s="7" t="str">
        <f>'[1]Table 4'!B37</f>
        <v>211U0289</v>
      </c>
      <c r="D42" s="41" t="str">
        <f>'[1]Table 4'!C37</f>
        <v>XOLO TORNADO LIZBETH</v>
      </c>
      <c r="E42" s="41"/>
      <c r="F42" s="41"/>
      <c r="G42" s="41"/>
      <c r="H42" s="41"/>
      <c r="I42" s="41"/>
      <c r="J42" s="4">
        <v>78</v>
      </c>
      <c r="K42" s="4">
        <v>75</v>
      </c>
      <c r="L42" s="4">
        <v>80</v>
      </c>
      <c r="M42" s="4">
        <v>80</v>
      </c>
      <c r="N42" s="4">
        <v>80</v>
      </c>
      <c r="O42" s="4"/>
      <c r="P42" s="4"/>
      <c r="Q42" s="14">
        <f t="shared" si="0"/>
        <v>56.142857142857146</v>
      </c>
    </row>
    <row r="43" spans="2:17" x14ac:dyDescent="0.55000000000000004">
      <c r="B43" s="7">
        <f t="shared" si="1"/>
        <v>35</v>
      </c>
      <c r="C43" s="7" t="str">
        <f>'[1]Table 4'!B38</f>
        <v>211U0676</v>
      </c>
      <c r="D43" s="41" t="str">
        <f>'[1]Table 4'!C38</f>
        <v>ZAPOT SANTIAGO NINFA ZAMIRA</v>
      </c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55000000000000004">
      <c r="B44" s="7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55000000000000004">
      <c r="B45" s="7">
        <f t="shared" si="1"/>
        <v>37</v>
      </c>
      <c r="C45" s="9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55000000000000004">
      <c r="B46" s="7">
        <f t="shared" si="1"/>
        <v>38</v>
      </c>
      <c r="C46" s="9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55000000000000004">
      <c r="B47" s="7">
        <f t="shared" si="1"/>
        <v>39</v>
      </c>
      <c r="C47" s="9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55000000000000004">
      <c r="B48" s="7">
        <f t="shared" si="1"/>
        <v>40</v>
      </c>
      <c r="C48" s="9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55000000000000004">
      <c r="B49" s="8">
        <f t="shared" si="1"/>
        <v>41</v>
      </c>
      <c r="C49" s="9"/>
      <c r="D49" s="43"/>
      <c r="E49" s="43"/>
      <c r="F49" s="43"/>
      <c r="G49" s="43"/>
      <c r="H49" s="43"/>
      <c r="I49" s="43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55000000000000004">
      <c r="B50" s="8">
        <f t="shared" si="1"/>
        <v>42</v>
      </c>
      <c r="C50" s="9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55000000000000004">
      <c r="B51" s="8">
        <f t="shared" si="1"/>
        <v>43</v>
      </c>
      <c r="C51" s="9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55000000000000004">
      <c r="B52" s="16">
        <f t="shared" si="1"/>
        <v>44</v>
      </c>
      <c r="C52" s="9"/>
      <c r="D52" s="43"/>
      <c r="E52" s="43"/>
      <c r="F52" s="43"/>
      <c r="G52" s="43"/>
      <c r="H52" s="43"/>
      <c r="I52" s="43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55000000000000004">
      <c r="B53" s="16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9"/>
      <c r="D54" s="29"/>
      <c r="E54" s="10"/>
      <c r="H54" s="33" t="s">
        <v>19</v>
      </c>
      <c r="I54" s="33"/>
      <c r="J54" s="23">
        <v>21</v>
      </c>
      <c r="K54" s="23">
        <v>17</v>
      </c>
      <c r="L54" s="23">
        <v>23</v>
      </c>
      <c r="M54" s="23">
        <v>31</v>
      </c>
      <c r="N54" s="23">
        <v>19</v>
      </c>
      <c r="O54" s="23"/>
      <c r="P54" s="23"/>
      <c r="Q54" s="27">
        <f t="shared" ref="Q54" si="3">COUNTIF(Q9:Q48,"&gt;=70")</f>
        <v>0</v>
      </c>
    </row>
    <row r="55" spans="2:17" x14ac:dyDescent="0.55000000000000004">
      <c r="C55" s="29"/>
      <c r="D55" s="29"/>
      <c r="E55" s="11"/>
      <c r="H55" s="34" t="s">
        <v>20</v>
      </c>
      <c r="I55" s="34"/>
      <c r="J55" s="24">
        <v>14</v>
      </c>
      <c r="K55" s="24">
        <v>18</v>
      </c>
      <c r="L55" s="24">
        <v>12</v>
      </c>
      <c r="M55" s="24">
        <v>4</v>
      </c>
      <c r="N55" s="24">
        <v>16</v>
      </c>
      <c r="O55" s="24"/>
      <c r="P55" s="24"/>
      <c r="Q55" s="24">
        <f t="shared" ref="Q55" si="4">COUNTIF(Q9:Q53,"&lt;70")</f>
        <v>45</v>
      </c>
    </row>
    <row r="56" spans="2:17" x14ac:dyDescent="0.55000000000000004">
      <c r="C56" s="29"/>
      <c r="D56" s="29"/>
      <c r="E56" s="29"/>
      <c r="H56" s="34" t="s">
        <v>21</v>
      </c>
      <c r="I56" s="34"/>
      <c r="J56" s="24">
        <v>35</v>
      </c>
      <c r="K56" s="24">
        <v>35</v>
      </c>
      <c r="L56" s="24">
        <v>35</v>
      </c>
      <c r="M56" s="24">
        <v>35</v>
      </c>
      <c r="N56" s="24">
        <v>35</v>
      </c>
      <c r="O56" s="24"/>
      <c r="P56" s="24"/>
      <c r="Q56" s="24">
        <f t="shared" ref="Q56" si="5">COUNT(Q9:Q53)</f>
        <v>45</v>
      </c>
    </row>
    <row r="57" spans="2:17" x14ac:dyDescent="0.55000000000000004">
      <c r="C57" s="29"/>
      <c r="D57" s="29"/>
      <c r="E57" s="10"/>
      <c r="F57" s="12"/>
      <c r="H57" s="35" t="s">
        <v>16</v>
      </c>
      <c r="I57" s="35"/>
      <c r="J57" s="25">
        <v>0.6</v>
      </c>
      <c r="K57" s="26">
        <v>0.49</v>
      </c>
      <c r="L57" s="26">
        <v>0.66</v>
      </c>
      <c r="M57" s="26">
        <v>0.89</v>
      </c>
      <c r="N57" s="26">
        <v>0.54</v>
      </c>
      <c r="O57" s="26"/>
      <c r="P57" s="26"/>
      <c r="Q57" s="26">
        <f t="shared" ref="Q57" si="6">Q54/Q56</f>
        <v>0</v>
      </c>
    </row>
    <row r="58" spans="2:17" x14ac:dyDescent="0.55000000000000004">
      <c r="C58" s="29"/>
      <c r="D58" s="29"/>
      <c r="E58" s="10"/>
      <c r="F58" s="12"/>
      <c r="H58" s="35" t="s">
        <v>17</v>
      </c>
      <c r="I58" s="35"/>
      <c r="J58" s="25">
        <v>0.4</v>
      </c>
      <c r="K58" s="25">
        <v>0.51</v>
      </c>
      <c r="L58" s="26">
        <v>0.34</v>
      </c>
      <c r="M58" s="26">
        <v>0.11</v>
      </c>
      <c r="N58" s="26">
        <v>0.46</v>
      </c>
      <c r="O58" s="26"/>
      <c r="P58" s="26"/>
      <c r="Q58" s="26">
        <f t="shared" ref="Q58" si="7">Q55/Q56</f>
        <v>1</v>
      </c>
    </row>
    <row r="59" spans="2:17" x14ac:dyDescent="0.55000000000000004">
      <c r="C59" s="29"/>
      <c r="D59" s="29"/>
      <c r="E59" s="11"/>
      <c r="F59" s="12"/>
    </row>
    <row r="60" spans="2:17" x14ac:dyDescent="0.55000000000000004">
      <c r="C60" s="10"/>
      <c r="D60" s="10"/>
      <c r="E60" s="11"/>
      <c r="F60" s="12"/>
    </row>
    <row r="61" spans="2:17" x14ac:dyDescent="0.55000000000000004">
      <c r="J61" s="36"/>
      <c r="K61" s="36"/>
      <c r="L61" s="36"/>
      <c r="M61" s="36"/>
      <c r="N61" s="36"/>
      <c r="O61" s="36"/>
      <c r="P61" s="36"/>
    </row>
    <row r="62" spans="2:17" x14ac:dyDescent="0.55000000000000004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6" zoomScale="84" zoomScaleNormal="84" workbookViewId="0">
      <selection activeCell="N9" sqref="N9:N3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55000000000000004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55000000000000004">
      <c r="C4" t="s">
        <v>0</v>
      </c>
      <c r="D4" s="37" t="s">
        <v>24</v>
      </c>
      <c r="E4" s="37"/>
      <c r="F4" s="37"/>
      <c r="G4" s="37"/>
      <c r="I4" t="s">
        <v>1</v>
      </c>
      <c r="J4" s="38" t="s">
        <v>28</v>
      </c>
      <c r="K4" s="38"/>
      <c r="M4" t="s">
        <v>2</v>
      </c>
      <c r="N4" s="39">
        <v>45009</v>
      </c>
      <c r="O4" s="39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8" t="s">
        <v>26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8'!B4</f>
        <v>211U0211</v>
      </c>
      <c r="D9" s="41" t="str">
        <f>'[1]Table 8'!C4</f>
        <v>BAXIN NIETO VANYELI  ALEJANDRA</v>
      </c>
      <c r="E9" s="41"/>
      <c r="F9" s="41"/>
      <c r="G9" s="41"/>
      <c r="H9" s="41"/>
      <c r="I9" s="41"/>
      <c r="J9" s="19">
        <v>81</v>
      </c>
      <c r="K9" s="19">
        <v>70</v>
      </c>
      <c r="L9" s="19">
        <v>80</v>
      </c>
      <c r="M9" s="19">
        <v>80</v>
      </c>
      <c r="N9" s="19">
        <v>80</v>
      </c>
      <c r="O9" s="19"/>
      <c r="P9" s="19"/>
      <c r="Q9" s="14">
        <f>SUM(J9:P9)/7</f>
        <v>55.857142857142854</v>
      </c>
    </row>
    <row r="10" spans="2:18" x14ac:dyDescent="0.55000000000000004">
      <c r="B10" s="18">
        <f>B9+1</f>
        <v>2</v>
      </c>
      <c r="C10" s="18" t="str">
        <f>'[1]Table 8'!B5</f>
        <v>211U0220</v>
      </c>
      <c r="D10" s="41" t="str">
        <f>'[1]Table 8'!C5</f>
        <v>CASAS PIO KAREN MONSERRATH</v>
      </c>
      <c r="E10" s="41"/>
      <c r="F10" s="41"/>
      <c r="G10" s="41"/>
      <c r="H10" s="41"/>
      <c r="I10" s="41"/>
      <c r="J10" s="19">
        <v>82</v>
      </c>
      <c r="K10" s="19">
        <v>70</v>
      </c>
      <c r="L10" s="19">
        <v>80</v>
      </c>
      <c r="M10" s="19">
        <v>80</v>
      </c>
      <c r="N10" s="19">
        <v>80</v>
      </c>
      <c r="O10" s="19"/>
      <c r="P10" s="19"/>
      <c r="Q10" s="14">
        <f t="shared" ref="Q10:Q48" si="0">SUM(J10:P10)/7</f>
        <v>56</v>
      </c>
    </row>
    <row r="11" spans="2:18" x14ac:dyDescent="0.55000000000000004">
      <c r="B11" s="18">
        <f t="shared" ref="B11:B53" si="1">B10+1</f>
        <v>3</v>
      </c>
      <c r="C11" s="18" t="str">
        <f>'[1]Table 8'!B6</f>
        <v>211U0227</v>
      </c>
      <c r="D11" s="41" t="str">
        <f>'[1]Table 8'!C6</f>
        <v>COBIX MARTINEZ ALEJANDRA GUADALUPE</v>
      </c>
      <c r="E11" s="41"/>
      <c r="F11" s="41"/>
      <c r="G11" s="41"/>
      <c r="H11" s="41"/>
      <c r="I11" s="41"/>
      <c r="J11" s="19">
        <v>75</v>
      </c>
      <c r="K11" s="19">
        <v>70</v>
      </c>
      <c r="L11" s="19">
        <v>75</v>
      </c>
      <c r="M11" s="19">
        <v>70</v>
      </c>
      <c r="N11" s="19"/>
      <c r="O11" s="19"/>
      <c r="P11" s="19"/>
      <c r="Q11" s="14">
        <f t="shared" si="0"/>
        <v>41.428571428571431</v>
      </c>
    </row>
    <row r="12" spans="2:18" x14ac:dyDescent="0.55000000000000004">
      <c r="B12" s="18">
        <f t="shared" si="1"/>
        <v>4</v>
      </c>
      <c r="C12" s="18" t="str">
        <f>'[1]Table 8'!B7</f>
        <v>211U0238</v>
      </c>
      <c r="D12" s="41" t="str">
        <f>'[1]Table 8'!C7</f>
        <v>GUTIERREZ ARRES ANGEL EMMANUEL</v>
      </c>
      <c r="E12" s="41"/>
      <c r="F12" s="41"/>
      <c r="G12" s="41"/>
      <c r="H12" s="41"/>
      <c r="I12" s="41"/>
      <c r="J12" s="19"/>
      <c r="K12" s="19"/>
      <c r="L12" s="19"/>
      <c r="M12" s="19">
        <v>70</v>
      </c>
      <c r="N12" s="19"/>
      <c r="O12" s="19"/>
      <c r="P12" s="19"/>
      <c r="Q12" s="14">
        <f t="shared" si="0"/>
        <v>10</v>
      </c>
    </row>
    <row r="13" spans="2:18" x14ac:dyDescent="0.55000000000000004">
      <c r="B13" s="18">
        <f t="shared" si="1"/>
        <v>5</v>
      </c>
      <c r="C13" s="18" t="str">
        <f>'[1]Table 8'!B8</f>
        <v>211U0244</v>
      </c>
      <c r="D13" s="41" t="str">
        <f>'[1]Table 8'!C8</f>
        <v>LOPEZ AGUILERA MIXZY YANITH</v>
      </c>
      <c r="E13" s="41"/>
      <c r="F13" s="41"/>
      <c r="G13" s="41"/>
      <c r="H13" s="41"/>
      <c r="I13" s="41"/>
      <c r="J13" s="19">
        <v>81</v>
      </c>
      <c r="K13" s="19">
        <v>70</v>
      </c>
      <c r="L13" s="19">
        <v>80</v>
      </c>
      <c r="M13" s="19">
        <v>80</v>
      </c>
      <c r="N13" s="19">
        <v>80</v>
      </c>
      <c r="O13" s="19"/>
      <c r="P13" s="19"/>
      <c r="Q13" s="14">
        <f t="shared" si="0"/>
        <v>55.857142857142854</v>
      </c>
    </row>
    <row r="14" spans="2:18" x14ac:dyDescent="0.55000000000000004">
      <c r="B14" s="18">
        <f t="shared" si="1"/>
        <v>6</v>
      </c>
      <c r="C14" s="18" t="str">
        <f>'[1]Table 8'!B9</f>
        <v>211U0584</v>
      </c>
      <c r="D14" s="41" t="str">
        <f>'[1]Table 8'!C9</f>
        <v>LOPEZ SALAZAR ALEJANDRO</v>
      </c>
      <c r="E14" s="41"/>
      <c r="F14" s="41"/>
      <c r="G14" s="41"/>
      <c r="H14" s="41"/>
      <c r="I14" s="41"/>
      <c r="J14" s="19"/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x14ac:dyDescent="0.55000000000000004">
      <c r="B15" s="18">
        <f t="shared" si="1"/>
        <v>7</v>
      </c>
      <c r="C15" s="18" t="str">
        <f>'[1]Table 8'!B10</f>
        <v>211U0248</v>
      </c>
      <c r="D15" s="41" t="str">
        <f>'[1]Table 8'!C10</f>
        <v>MACARIO VELASCO JOSE ALBERTO</v>
      </c>
      <c r="E15" s="41"/>
      <c r="F15" s="41"/>
      <c r="G15" s="41"/>
      <c r="H15" s="41"/>
      <c r="I15" s="41"/>
      <c r="J15" s="19">
        <v>77</v>
      </c>
      <c r="K15" s="19">
        <v>75</v>
      </c>
      <c r="L15" s="19">
        <v>80</v>
      </c>
      <c r="M15" s="19">
        <v>80</v>
      </c>
      <c r="N15" s="19">
        <v>80</v>
      </c>
      <c r="O15" s="19"/>
      <c r="P15" s="19"/>
      <c r="Q15" s="14">
        <f t="shared" si="0"/>
        <v>56</v>
      </c>
    </row>
    <row r="16" spans="2:18" x14ac:dyDescent="0.55000000000000004">
      <c r="B16" s="18">
        <f t="shared" si="1"/>
        <v>8</v>
      </c>
      <c r="C16" s="18" t="str">
        <f>'[1]Table 8'!B11</f>
        <v>211U0257</v>
      </c>
      <c r="D16" s="41" t="str">
        <f>'[1]Table 8'!C11</f>
        <v>OSTO MACARIO NADIA DEL ROSARIO</v>
      </c>
      <c r="E16" s="41"/>
      <c r="F16" s="41"/>
      <c r="G16" s="41"/>
      <c r="H16" s="41"/>
      <c r="I16" s="41"/>
      <c r="J16" s="19">
        <v>78</v>
      </c>
      <c r="K16" s="19">
        <v>70</v>
      </c>
      <c r="L16" s="19">
        <v>80</v>
      </c>
      <c r="M16" s="19">
        <v>80</v>
      </c>
      <c r="N16" s="19">
        <v>80</v>
      </c>
      <c r="O16" s="19"/>
      <c r="P16" s="19"/>
      <c r="Q16" s="14">
        <f t="shared" si="0"/>
        <v>55.428571428571431</v>
      </c>
    </row>
    <row r="17" spans="2:17" x14ac:dyDescent="0.55000000000000004">
      <c r="B17" s="18">
        <f t="shared" si="1"/>
        <v>9</v>
      </c>
      <c r="C17" s="18" t="str">
        <f>'[1]Table 8'!B12</f>
        <v>211U0258</v>
      </c>
      <c r="D17" s="41" t="str">
        <f>'[1]Table 8'!C12</f>
        <v>PAVON BLANCO MIGUEL ANGEL</v>
      </c>
      <c r="E17" s="41"/>
      <c r="F17" s="41"/>
      <c r="G17" s="41"/>
      <c r="H17" s="41"/>
      <c r="I17" s="41"/>
      <c r="J17" s="19">
        <v>71</v>
      </c>
      <c r="K17" s="19"/>
      <c r="L17" s="19"/>
      <c r="M17" s="19">
        <v>70</v>
      </c>
      <c r="N17" s="19"/>
      <c r="O17" s="19"/>
      <c r="P17" s="19"/>
      <c r="Q17" s="14">
        <f t="shared" si="0"/>
        <v>20.142857142857142</v>
      </c>
    </row>
    <row r="18" spans="2:17" x14ac:dyDescent="0.55000000000000004">
      <c r="B18" s="18">
        <f t="shared" si="1"/>
        <v>10</v>
      </c>
      <c r="C18" s="18" t="str">
        <f>'[1]Table 8'!B13</f>
        <v>211U0262</v>
      </c>
      <c r="D18" s="41" t="str">
        <f>'[1]Table 8'!C13</f>
        <v>POLITO BARRAGAN ERICK</v>
      </c>
      <c r="E18" s="41"/>
      <c r="F18" s="41"/>
      <c r="G18" s="41"/>
      <c r="H18" s="41"/>
      <c r="I18" s="41"/>
      <c r="J18" s="19">
        <v>71</v>
      </c>
      <c r="K18" s="19"/>
      <c r="L18" s="19">
        <v>80</v>
      </c>
      <c r="M18" s="19">
        <v>80</v>
      </c>
      <c r="N18" s="19">
        <v>80</v>
      </c>
      <c r="O18" s="19"/>
      <c r="P18" s="19"/>
      <c r="Q18" s="14">
        <f t="shared" si="0"/>
        <v>44.428571428571431</v>
      </c>
    </row>
    <row r="19" spans="2:17" x14ac:dyDescent="0.55000000000000004">
      <c r="B19" s="18">
        <f t="shared" si="1"/>
        <v>11</v>
      </c>
      <c r="C19" s="18" t="str">
        <f>'[1]Table 8'!B14</f>
        <v>211U0263</v>
      </c>
      <c r="D19" s="41" t="str">
        <f>'[1]Table 8'!C14</f>
        <v>POLITO MIXTEGA LIZBETH DEL CARMEN</v>
      </c>
      <c r="E19" s="41"/>
      <c r="F19" s="41"/>
      <c r="G19" s="41"/>
      <c r="H19" s="41"/>
      <c r="I19" s="41"/>
      <c r="J19" s="19"/>
      <c r="K19" s="19"/>
      <c r="L19" s="19"/>
      <c r="M19" s="19">
        <v>70</v>
      </c>
      <c r="N19" s="19"/>
      <c r="O19" s="19"/>
      <c r="P19" s="19"/>
      <c r="Q19" s="14">
        <f t="shared" si="0"/>
        <v>10</v>
      </c>
    </row>
    <row r="20" spans="2:17" x14ac:dyDescent="0.55000000000000004">
      <c r="B20" s="18">
        <f t="shared" si="1"/>
        <v>12</v>
      </c>
      <c r="C20" s="18" t="str">
        <f>'[1]Table 8'!B15</f>
        <v>211U0264</v>
      </c>
      <c r="D20" s="41" t="str">
        <f>'[1]Table 8'!C15</f>
        <v>POMPEYO TEPACH LETHZY YARELI</v>
      </c>
      <c r="E20" s="41"/>
      <c r="F20" s="41"/>
      <c r="G20" s="41"/>
      <c r="H20" s="41"/>
      <c r="I20" s="41"/>
      <c r="J20" s="19">
        <v>70</v>
      </c>
      <c r="K20" s="19">
        <v>70</v>
      </c>
      <c r="L20" s="19"/>
      <c r="M20" s="19">
        <v>70</v>
      </c>
      <c r="N20" s="19"/>
      <c r="O20" s="19"/>
      <c r="P20" s="19"/>
      <c r="Q20" s="14">
        <f t="shared" si="0"/>
        <v>30</v>
      </c>
    </row>
    <row r="21" spans="2:17" x14ac:dyDescent="0.55000000000000004">
      <c r="B21" s="18">
        <f t="shared" si="1"/>
        <v>13</v>
      </c>
      <c r="C21" s="18" t="str">
        <f>'[1]Table 8'!B16</f>
        <v>211U0619</v>
      </c>
      <c r="D21" s="41" t="str">
        <f>'[1]Table 8'!C16</f>
        <v>PONCIANO MALAGA KARLA OLIVIA</v>
      </c>
      <c r="E21" s="41"/>
      <c r="F21" s="41"/>
      <c r="G21" s="41"/>
      <c r="H21" s="41"/>
      <c r="I21" s="41"/>
      <c r="J21" s="19"/>
      <c r="K21" s="19"/>
      <c r="L21" s="19"/>
      <c r="M21" s="19">
        <v>70</v>
      </c>
      <c r="N21" s="19"/>
      <c r="O21" s="19"/>
      <c r="P21" s="19"/>
      <c r="Q21" s="14">
        <f t="shared" si="0"/>
        <v>10</v>
      </c>
    </row>
    <row r="22" spans="2:17" x14ac:dyDescent="0.55000000000000004">
      <c r="B22" s="18">
        <f t="shared" si="1"/>
        <v>14</v>
      </c>
      <c r="C22" s="18" t="str">
        <f>'[1]Table 8'!B17</f>
        <v>211U0653</v>
      </c>
      <c r="D22" s="41" t="str">
        <f>'[1]Table 8'!C17</f>
        <v>RAMIREZ PEREZ ADOLFO</v>
      </c>
      <c r="E22" s="41"/>
      <c r="F22" s="41"/>
      <c r="G22" s="41"/>
      <c r="H22" s="41"/>
      <c r="I22" s="41"/>
      <c r="J22" s="19"/>
      <c r="K22" s="19"/>
      <c r="L22" s="19">
        <v>75</v>
      </c>
      <c r="M22" s="19">
        <v>77</v>
      </c>
      <c r="N22" s="19">
        <v>80</v>
      </c>
      <c r="O22" s="19"/>
      <c r="P22" s="19"/>
      <c r="Q22" s="14">
        <f t="shared" si="0"/>
        <v>33.142857142857146</v>
      </c>
    </row>
    <row r="23" spans="2:17" x14ac:dyDescent="0.55000000000000004">
      <c r="B23" s="18">
        <f t="shared" si="1"/>
        <v>15</v>
      </c>
      <c r="C23" s="18" t="str">
        <f>'[1]Table 8'!B18</f>
        <v>211U0269</v>
      </c>
      <c r="D23" s="41" t="str">
        <f>'[1]Table 8'!C18</f>
        <v>REYES DOMINGUEZ LUCERO DE LOS ANGELES</v>
      </c>
      <c r="E23" s="41"/>
      <c r="F23" s="41"/>
      <c r="G23" s="41"/>
      <c r="H23" s="41"/>
      <c r="I23" s="41"/>
      <c r="J23" s="19">
        <v>73</v>
      </c>
      <c r="K23" s="19"/>
      <c r="L23" s="19"/>
      <c r="M23" s="19">
        <v>77</v>
      </c>
      <c r="N23" s="19">
        <v>77</v>
      </c>
      <c r="O23" s="19"/>
      <c r="P23" s="19"/>
      <c r="Q23" s="14">
        <f t="shared" si="0"/>
        <v>32.428571428571431</v>
      </c>
    </row>
    <row r="24" spans="2:17" x14ac:dyDescent="0.55000000000000004">
      <c r="B24" s="18">
        <f t="shared" si="1"/>
        <v>16</v>
      </c>
      <c r="C24" s="18" t="str">
        <f>'[1]Table 8'!B19</f>
        <v>211U0277</v>
      </c>
      <c r="D24" s="41" t="str">
        <f>'[1]Table 8'!C19</f>
        <v>TEGOMA GONZALEZ DAYRA</v>
      </c>
      <c r="E24" s="41"/>
      <c r="F24" s="41"/>
      <c r="G24" s="41"/>
      <c r="H24" s="41"/>
      <c r="I24" s="41"/>
      <c r="J24" s="19"/>
      <c r="K24" s="19"/>
      <c r="L24" s="19"/>
      <c r="M24" s="19">
        <v>77</v>
      </c>
      <c r="N24" s="19">
        <v>75</v>
      </c>
      <c r="O24" s="19"/>
      <c r="P24" s="19"/>
      <c r="Q24" s="14">
        <f t="shared" si="0"/>
        <v>21.714285714285715</v>
      </c>
    </row>
    <row r="25" spans="2:17" x14ac:dyDescent="0.55000000000000004">
      <c r="B25" s="18">
        <f t="shared" si="1"/>
        <v>17</v>
      </c>
      <c r="C25" s="18" t="str">
        <f>'[1]Table 8'!B20</f>
        <v>211U0281</v>
      </c>
      <c r="D25" s="41" t="str">
        <f>'[1]Table 8'!C20</f>
        <v>TORRES TOM CARLA ALESSANDRA</v>
      </c>
      <c r="E25" s="41"/>
      <c r="F25" s="41"/>
      <c r="G25" s="41"/>
      <c r="H25" s="41"/>
      <c r="I25" s="41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55000000000000004">
      <c r="B26" s="18">
        <f t="shared" si="1"/>
        <v>18</v>
      </c>
      <c r="C26" s="18" t="str">
        <f>'[1]Table 8'!B21</f>
        <v>211U0283</v>
      </c>
      <c r="D26" s="41" t="str">
        <f>'[1]Table 8'!C21</f>
        <v>VAZQUEZ CHAPOL KARLA LARISSA</v>
      </c>
      <c r="E26" s="41"/>
      <c r="F26" s="41"/>
      <c r="G26" s="41"/>
      <c r="H26" s="41"/>
      <c r="I26" s="41"/>
      <c r="J26" s="19"/>
      <c r="K26" s="19">
        <v>70</v>
      </c>
      <c r="L26" s="19">
        <v>80</v>
      </c>
      <c r="M26" s="19">
        <v>77</v>
      </c>
      <c r="N26" s="19">
        <v>80</v>
      </c>
      <c r="O26" s="19"/>
      <c r="P26" s="19"/>
      <c r="Q26" s="14">
        <f t="shared" si="0"/>
        <v>43.857142857142854</v>
      </c>
    </row>
    <row r="27" spans="2:17" x14ac:dyDescent="0.55000000000000004">
      <c r="B27" s="18">
        <f t="shared" si="1"/>
        <v>19</v>
      </c>
      <c r="C27" s="18" t="str">
        <f>'[1]Table 8'!B22</f>
        <v>211U0285</v>
      </c>
      <c r="D27" s="41" t="str">
        <f>'[1]Table 8'!C22</f>
        <v>VELAZCO BAXIN MIGUEL ANGEL</v>
      </c>
      <c r="E27" s="41"/>
      <c r="F27" s="41"/>
      <c r="G27" s="41"/>
      <c r="H27" s="41"/>
      <c r="I27" s="41"/>
      <c r="J27" s="19">
        <v>74</v>
      </c>
      <c r="K27" s="19"/>
      <c r="L27" s="19">
        <v>77</v>
      </c>
      <c r="M27" s="19">
        <v>77</v>
      </c>
      <c r="N27" s="19">
        <v>80</v>
      </c>
      <c r="O27" s="19"/>
      <c r="P27" s="19"/>
      <c r="Q27" s="14">
        <f t="shared" si="0"/>
        <v>44</v>
      </c>
    </row>
    <row r="28" spans="2:17" x14ac:dyDescent="0.55000000000000004">
      <c r="B28" s="18">
        <f t="shared" si="1"/>
        <v>20</v>
      </c>
      <c r="C28" s="18" t="str">
        <f>'[1]Table 8'!B23</f>
        <v>211U0287</v>
      </c>
      <c r="D28" s="41" t="str">
        <f>'[1]Table 8'!C23</f>
        <v>XOLO CARDENAS VIRIDIANA</v>
      </c>
      <c r="E28" s="41"/>
      <c r="F28" s="41"/>
      <c r="G28" s="41"/>
      <c r="H28" s="41"/>
      <c r="I28" s="41"/>
      <c r="J28" s="19"/>
      <c r="K28" s="19">
        <v>70</v>
      </c>
      <c r="L28" s="19">
        <v>77</v>
      </c>
      <c r="M28" s="19">
        <v>80</v>
      </c>
      <c r="N28" s="19">
        <v>80</v>
      </c>
      <c r="O28" s="19"/>
      <c r="P28" s="19"/>
      <c r="Q28" s="14">
        <f t="shared" si="0"/>
        <v>43.857142857142854</v>
      </c>
    </row>
    <row r="29" spans="2:17" x14ac:dyDescent="0.55000000000000004">
      <c r="B29" s="18">
        <f t="shared" si="1"/>
        <v>21</v>
      </c>
      <c r="C29" s="18" t="str">
        <f>'[1]Table 8'!B24</f>
        <v>211U0288</v>
      </c>
      <c r="D29" s="41" t="str">
        <f>'[1]Table 8'!C24</f>
        <v>XOLO SANTOS ANGELICA</v>
      </c>
      <c r="E29" s="41"/>
      <c r="F29" s="41"/>
      <c r="G29" s="41"/>
      <c r="H29" s="41"/>
      <c r="I29" s="41"/>
      <c r="J29" s="19">
        <v>79</v>
      </c>
      <c r="K29" s="19">
        <v>70</v>
      </c>
      <c r="L29" s="19">
        <v>77</v>
      </c>
      <c r="M29" s="19">
        <v>80</v>
      </c>
      <c r="N29" s="19">
        <v>80</v>
      </c>
      <c r="O29" s="19"/>
      <c r="P29" s="19"/>
      <c r="Q29" s="14">
        <f t="shared" si="0"/>
        <v>55.142857142857146</v>
      </c>
    </row>
    <row r="30" spans="2:17" x14ac:dyDescent="0.55000000000000004">
      <c r="B30" s="18">
        <f t="shared" si="1"/>
        <v>22</v>
      </c>
      <c r="C30" s="18"/>
      <c r="D30" s="43"/>
      <c r="E30" s="43"/>
      <c r="F30" s="43"/>
      <c r="G30" s="43"/>
      <c r="H30" s="43"/>
      <c r="I30" s="43"/>
      <c r="J30" s="19"/>
      <c r="K30" s="19"/>
      <c r="L30" s="19"/>
      <c r="M30" s="19"/>
      <c r="N30" s="19">
        <f>SUM(N9:N29)</f>
        <v>1032</v>
      </c>
      <c r="O30" s="19"/>
      <c r="P30" s="19"/>
      <c r="Q30" s="14">
        <f t="shared" si="0"/>
        <v>147.42857142857142</v>
      </c>
    </row>
    <row r="31" spans="2:17" x14ac:dyDescent="0.55000000000000004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43">
        <v>5</v>
      </c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9"/>
      <c r="D54" s="29"/>
      <c r="E54" s="17"/>
      <c r="H54" s="33" t="s">
        <v>19</v>
      </c>
      <c r="I54" s="33"/>
      <c r="J54" s="23">
        <f>COUNTIF(J9:J53,"&gt;=70")</f>
        <v>12</v>
      </c>
      <c r="K54" s="23">
        <f t="shared" ref="K54:P54" si="3">COUNTIF(K9:K53,"&gt;=70")</f>
        <v>10</v>
      </c>
      <c r="L54" s="23">
        <f t="shared" si="3"/>
        <v>12</v>
      </c>
      <c r="M54" s="23">
        <f t="shared" si="3"/>
        <v>19</v>
      </c>
      <c r="N54" s="23">
        <f t="shared" si="3"/>
        <v>14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</v>
      </c>
    </row>
    <row r="55" spans="2:17" x14ac:dyDescent="0.55000000000000004">
      <c r="C55" s="29"/>
      <c r="D55" s="29"/>
      <c r="E55" s="21"/>
      <c r="H55" s="34" t="s">
        <v>20</v>
      </c>
      <c r="I55" s="34"/>
      <c r="J55" s="24">
        <v>9</v>
      </c>
      <c r="K55" s="24">
        <v>11</v>
      </c>
      <c r="L55" s="24">
        <v>9</v>
      </c>
      <c r="M55" s="24">
        <v>2</v>
      </c>
      <c r="N55" s="24">
        <v>8</v>
      </c>
      <c r="O55" s="24">
        <f t="shared" ref="M55:Q55" si="5">COUNTIF(O9:O53,"&lt;70")</f>
        <v>0</v>
      </c>
      <c r="P55" s="24">
        <f t="shared" si="5"/>
        <v>0</v>
      </c>
      <c r="Q55" s="24">
        <f t="shared" si="5"/>
        <v>44</v>
      </c>
    </row>
    <row r="56" spans="2:17" x14ac:dyDescent="0.55000000000000004">
      <c r="C56" s="29"/>
      <c r="D56" s="29"/>
      <c r="E56" s="29"/>
      <c r="H56" s="34" t="s">
        <v>21</v>
      </c>
      <c r="I56" s="34"/>
      <c r="J56" s="24">
        <v>21</v>
      </c>
      <c r="K56" s="24">
        <v>21</v>
      </c>
      <c r="L56" s="24">
        <v>21</v>
      </c>
      <c r="M56" s="24">
        <v>21</v>
      </c>
      <c r="N56" s="24">
        <v>21</v>
      </c>
      <c r="O56" s="24">
        <f t="shared" ref="M56:Q56" si="6">COUNT(O9:O53)</f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9"/>
      <c r="D57" s="29"/>
      <c r="E57" s="17"/>
      <c r="F57" s="12"/>
      <c r="H57" s="35" t="s">
        <v>16</v>
      </c>
      <c r="I57" s="35"/>
      <c r="J57" s="25">
        <f>J54/J56</f>
        <v>0.5714285714285714</v>
      </c>
      <c r="K57" s="26">
        <f t="shared" ref="K57:Q57" si="7">K54/K56</f>
        <v>0.47619047619047616</v>
      </c>
      <c r="L57" s="26">
        <f t="shared" si="7"/>
        <v>0.5714285714285714</v>
      </c>
      <c r="M57" s="26">
        <f t="shared" si="7"/>
        <v>0.90476190476190477</v>
      </c>
      <c r="N57" s="26">
        <f t="shared" si="7"/>
        <v>0.66666666666666663</v>
      </c>
      <c r="O57" s="26" t="e">
        <f t="shared" si="7"/>
        <v>#DIV/0!</v>
      </c>
      <c r="P57" s="26" t="e">
        <f t="shared" si="7"/>
        <v>#DIV/0!</v>
      </c>
      <c r="Q57" s="26">
        <f t="shared" si="7"/>
        <v>2.2222222222222223E-2</v>
      </c>
    </row>
    <row r="58" spans="2:17" x14ac:dyDescent="0.55000000000000004">
      <c r="C58" s="29"/>
      <c r="D58" s="29"/>
      <c r="E58" s="17"/>
      <c r="F58" s="12"/>
      <c r="H58" s="35" t="s">
        <v>17</v>
      </c>
      <c r="I58" s="35"/>
      <c r="J58" s="25">
        <f>J55/J56</f>
        <v>0.42857142857142855</v>
      </c>
      <c r="K58" s="25">
        <f t="shared" ref="K58:Q58" si="8">K55/K56</f>
        <v>0.52380952380952384</v>
      </c>
      <c r="L58" s="26">
        <f t="shared" si="8"/>
        <v>0.42857142857142855</v>
      </c>
      <c r="M58" s="26">
        <f t="shared" si="8"/>
        <v>9.5238095238095233E-2</v>
      </c>
      <c r="N58" s="26">
        <f t="shared" si="8"/>
        <v>0.38095238095238093</v>
      </c>
      <c r="O58" s="26" t="e">
        <f t="shared" si="8"/>
        <v>#DIV/0!</v>
      </c>
      <c r="P58" s="26" t="e">
        <f t="shared" si="8"/>
        <v>#DIV/0!</v>
      </c>
      <c r="Q58" s="26">
        <f t="shared" si="8"/>
        <v>0.97777777777777775</v>
      </c>
    </row>
    <row r="59" spans="2:17" x14ac:dyDescent="0.55000000000000004">
      <c r="C59" s="29"/>
      <c r="D59" s="29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36"/>
      <c r="K61" s="36"/>
      <c r="L61" s="36"/>
      <c r="M61" s="36"/>
      <c r="N61" s="36"/>
      <c r="O61" s="36"/>
      <c r="P61" s="36"/>
    </row>
    <row r="62" spans="2:17" x14ac:dyDescent="0.55000000000000004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4" zoomScale="84" zoomScaleNormal="84" workbookViewId="0">
      <selection activeCell="M34" sqref="M3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55000000000000004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55000000000000004">
      <c r="C4" t="s">
        <v>0</v>
      </c>
      <c r="D4" s="37" t="s">
        <v>29</v>
      </c>
      <c r="E4" s="37"/>
      <c r="F4" s="37"/>
      <c r="G4" s="37"/>
      <c r="I4" t="s">
        <v>1</v>
      </c>
      <c r="J4" s="38" t="s">
        <v>30</v>
      </c>
      <c r="K4" s="38"/>
      <c r="M4" t="s">
        <v>2</v>
      </c>
      <c r="N4" s="39">
        <v>45009</v>
      </c>
      <c r="O4" s="39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8" t="s">
        <v>26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12'!B4</f>
        <v>221U0495</v>
      </c>
      <c r="D9" s="41" t="str">
        <f>'[1]Table 12'!C4</f>
        <v>CAIXBA HERRERA MARIA GRISEL</v>
      </c>
      <c r="E9" s="41"/>
      <c r="F9" s="41"/>
      <c r="G9" s="41"/>
      <c r="H9" s="41"/>
      <c r="I9" s="41"/>
      <c r="J9" s="19">
        <v>80</v>
      </c>
      <c r="K9" s="19">
        <v>75</v>
      </c>
      <c r="L9" s="19">
        <v>80</v>
      </c>
      <c r="M9" s="19">
        <v>80</v>
      </c>
      <c r="N9" s="19"/>
      <c r="O9" s="19"/>
      <c r="P9" s="19"/>
      <c r="Q9" s="14">
        <f>SUM(J9:P9)/7</f>
        <v>45</v>
      </c>
    </row>
    <row r="10" spans="2:18" x14ac:dyDescent="0.55000000000000004">
      <c r="B10" s="18">
        <f>B9+1</f>
        <v>2</v>
      </c>
      <c r="C10" s="18" t="str">
        <f>'[1]Table 12'!B5</f>
        <v>221U0496</v>
      </c>
      <c r="D10" s="41" t="str">
        <f>'[1]Table 12'!C5</f>
        <v>CHACHA PÉREZ ALBA MARINA</v>
      </c>
      <c r="E10" s="41"/>
      <c r="F10" s="41"/>
      <c r="G10" s="41"/>
      <c r="H10" s="41"/>
      <c r="I10" s="41"/>
      <c r="J10" s="19">
        <v>80</v>
      </c>
      <c r="K10" s="19">
        <v>75</v>
      </c>
      <c r="L10" s="19">
        <v>75</v>
      </c>
      <c r="M10" s="19">
        <v>75</v>
      </c>
      <c r="N10" s="19"/>
      <c r="O10" s="19"/>
      <c r="P10" s="19"/>
      <c r="Q10" s="14">
        <f t="shared" ref="Q10:Q48" si="0">SUM(J10:P10)/7</f>
        <v>43.571428571428569</v>
      </c>
    </row>
    <row r="11" spans="2:18" x14ac:dyDescent="0.55000000000000004">
      <c r="B11" s="18">
        <f t="shared" ref="B11:B53" si="1">B10+1</f>
        <v>3</v>
      </c>
      <c r="C11" s="18" t="str">
        <f>'[1]Table 12'!B6</f>
        <v>221U0497</v>
      </c>
      <c r="D11" s="41" t="str">
        <f>'[1]Table 12'!C6</f>
        <v>CHAGALA PUCHETA ANGEL DAVID</v>
      </c>
      <c r="E11" s="41"/>
      <c r="F11" s="41"/>
      <c r="G11" s="41"/>
      <c r="H11" s="41"/>
      <c r="I11" s="41"/>
      <c r="J11" s="19">
        <v>75</v>
      </c>
      <c r="K11" s="19">
        <v>75</v>
      </c>
      <c r="L11" s="19">
        <v>80</v>
      </c>
      <c r="M11" s="19">
        <v>80</v>
      </c>
      <c r="N11" s="19"/>
      <c r="O11" s="19"/>
      <c r="P11" s="19"/>
      <c r="Q11" s="14">
        <f t="shared" si="0"/>
        <v>44.285714285714285</v>
      </c>
    </row>
    <row r="12" spans="2:18" x14ac:dyDescent="0.55000000000000004">
      <c r="B12" s="18">
        <f t="shared" si="1"/>
        <v>4</v>
      </c>
      <c r="C12" s="18" t="str">
        <f>'[1]Table 12'!B7</f>
        <v>221U0499</v>
      </c>
      <c r="D12" s="41" t="str">
        <f>'[1]Table 12'!C7</f>
        <v>FERMAN ATAXCA SARAHI ESMERALDA</v>
      </c>
      <c r="E12" s="41"/>
      <c r="F12" s="41"/>
      <c r="G12" s="41"/>
      <c r="H12" s="41"/>
      <c r="I12" s="41"/>
      <c r="J12" s="19">
        <v>80</v>
      </c>
      <c r="K12" s="19">
        <v>75</v>
      </c>
      <c r="L12" s="19">
        <v>70</v>
      </c>
      <c r="M12" s="19">
        <v>70</v>
      </c>
      <c r="N12" s="19"/>
      <c r="O12" s="19"/>
      <c r="P12" s="19"/>
      <c r="Q12" s="14">
        <f t="shared" si="0"/>
        <v>42.142857142857146</v>
      </c>
    </row>
    <row r="13" spans="2:18" x14ac:dyDescent="0.55000000000000004">
      <c r="B13" s="18">
        <f t="shared" si="1"/>
        <v>5</v>
      </c>
      <c r="C13" s="18" t="str">
        <f>'[1]Table 12'!B8</f>
        <v>221U0501</v>
      </c>
      <c r="D13" s="41" t="str">
        <f>'[1]Table 12'!C8</f>
        <v>FONSECA ABRAJAN OSVANY JESUS</v>
      </c>
      <c r="E13" s="41"/>
      <c r="F13" s="41"/>
      <c r="G13" s="41"/>
      <c r="H13" s="41"/>
      <c r="I13" s="41"/>
      <c r="J13" s="19">
        <v>75</v>
      </c>
      <c r="K13" s="19">
        <v>75</v>
      </c>
      <c r="L13" s="19">
        <v>80</v>
      </c>
      <c r="M13" s="19">
        <v>80</v>
      </c>
      <c r="N13" s="19"/>
      <c r="O13" s="19"/>
      <c r="P13" s="19"/>
      <c r="Q13" s="14">
        <f t="shared" si="0"/>
        <v>44.285714285714285</v>
      </c>
    </row>
    <row r="14" spans="2:18" x14ac:dyDescent="0.55000000000000004">
      <c r="B14" s="18">
        <f t="shared" si="1"/>
        <v>6</v>
      </c>
      <c r="C14" s="18" t="str">
        <f>'[1]Table 12'!B9</f>
        <v>221U0502</v>
      </c>
      <c r="D14" s="41" t="str">
        <f>'[1]Table 12'!C9</f>
        <v>HERNANDEZ PEREZ ASLY</v>
      </c>
      <c r="E14" s="41"/>
      <c r="F14" s="41"/>
      <c r="G14" s="41"/>
      <c r="H14" s="41"/>
      <c r="I14" s="41"/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10</v>
      </c>
    </row>
    <row r="15" spans="2:18" x14ac:dyDescent="0.55000000000000004">
      <c r="B15" s="18">
        <f t="shared" si="1"/>
        <v>7</v>
      </c>
      <c r="C15" s="18" t="str">
        <f>'[1]Table 12'!B10</f>
        <v>221U0504</v>
      </c>
      <c r="D15" s="41" t="str">
        <f>'[1]Table 12'!C10</f>
        <v>MARIN GONZALEZ JOANA MICHELLE</v>
      </c>
      <c r="E15" s="41"/>
      <c r="F15" s="41"/>
      <c r="G15" s="41"/>
      <c r="H15" s="41"/>
      <c r="I15" s="41"/>
      <c r="J15" s="19">
        <v>75</v>
      </c>
      <c r="K15" s="19"/>
      <c r="L15" s="19">
        <v>75</v>
      </c>
      <c r="M15" s="19">
        <v>75</v>
      </c>
      <c r="N15" s="19"/>
      <c r="O15" s="19"/>
      <c r="P15" s="19"/>
      <c r="Q15" s="14">
        <f t="shared" si="0"/>
        <v>32.142857142857146</v>
      </c>
    </row>
    <row r="16" spans="2:18" x14ac:dyDescent="0.55000000000000004">
      <c r="B16" s="18">
        <f t="shared" si="1"/>
        <v>8</v>
      </c>
      <c r="C16" s="18" t="str">
        <f>'[1]Table 12'!B11</f>
        <v>221U0506</v>
      </c>
      <c r="D16" s="41" t="str">
        <f>'[1]Table 12'!C11</f>
        <v>MENDIOLA MOLINA MARISA DE LOS ANGELES</v>
      </c>
      <c r="E16" s="41"/>
      <c r="F16" s="41"/>
      <c r="G16" s="41"/>
      <c r="H16" s="41"/>
      <c r="I16" s="41"/>
      <c r="J16" s="19">
        <v>80</v>
      </c>
      <c r="K16" s="19">
        <v>75</v>
      </c>
      <c r="L16" s="19">
        <v>80</v>
      </c>
      <c r="M16" s="19">
        <v>80</v>
      </c>
      <c r="N16" s="19"/>
      <c r="O16" s="19"/>
      <c r="P16" s="19"/>
      <c r="Q16" s="14">
        <f t="shared" si="0"/>
        <v>45</v>
      </c>
    </row>
    <row r="17" spans="2:17" x14ac:dyDescent="0.55000000000000004">
      <c r="B17" s="18">
        <f t="shared" si="1"/>
        <v>9</v>
      </c>
      <c r="C17" s="18" t="str">
        <f>'[1]Table 12'!B12</f>
        <v>221U0507</v>
      </c>
      <c r="D17" s="41" t="str">
        <f>'[1]Table 12'!C12</f>
        <v>MONTAN MARTINEZ ANNETTE</v>
      </c>
      <c r="E17" s="41"/>
      <c r="F17" s="41"/>
      <c r="G17" s="41"/>
      <c r="H17" s="41"/>
      <c r="I17" s="41"/>
      <c r="J17" s="19">
        <v>80</v>
      </c>
      <c r="K17" s="19">
        <v>75</v>
      </c>
      <c r="L17" s="19">
        <v>70</v>
      </c>
      <c r="M17" s="19">
        <v>70</v>
      </c>
      <c r="N17" s="19"/>
      <c r="O17" s="19"/>
      <c r="P17" s="19"/>
      <c r="Q17" s="14">
        <f t="shared" si="0"/>
        <v>42.142857142857146</v>
      </c>
    </row>
    <row r="18" spans="2:17" x14ac:dyDescent="0.55000000000000004">
      <c r="B18" s="18">
        <f t="shared" si="1"/>
        <v>10</v>
      </c>
      <c r="C18" s="18" t="str">
        <f>'[1]Table 12'!B13</f>
        <v>221U0508</v>
      </c>
      <c r="D18" s="41" t="str">
        <f>'[1]Table 12'!C13</f>
        <v>PAXTIAN CAMPECHANO RAFAEL</v>
      </c>
      <c r="E18" s="41"/>
      <c r="F18" s="41"/>
      <c r="G18" s="41"/>
      <c r="H18" s="41"/>
      <c r="I18" s="41"/>
      <c r="J18" s="19">
        <v>75</v>
      </c>
      <c r="K18" s="19"/>
      <c r="L18" s="19"/>
      <c r="M18" s="19"/>
      <c r="N18" s="19"/>
      <c r="O18" s="19"/>
      <c r="P18" s="19"/>
      <c r="Q18" s="14">
        <f t="shared" si="0"/>
        <v>10.714285714285714</v>
      </c>
    </row>
    <row r="19" spans="2:17" x14ac:dyDescent="0.55000000000000004">
      <c r="B19" s="18">
        <f t="shared" si="1"/>
        <v>11</v>
      </c>
      <c r="C19" s="18" t="str">
        <f>'[1]Table 12'!B14</f>
        <v>201U0241</v>
      </c>
      <c r="D19" s="41" t="str">
        <f>'[1]Table 12'!C14</f>
        <v>PEREZ MARTINEZ OMAR FERNANDO</v>
      </c>
      <c r="E19" s="41"/>
      <c r="F19" s="41"/>
      <c r="G19" s="41"/>
      <c r="H19" s="41"/>
      <c r="I19" s="41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12'!B15</f>
        <v>221U0509</v>
      </c>
      <c r="D20" s="41" t="str">
        <f>'[1]Table 12'!C15</f>
        <v>PIO COMI CARLOS JAEL</v>
      </c>
      <c r="E20" s="41"/>
      <c r="F20" s="41"/>
      <c r="G20" s="41"/>
      <c r="H20" s="41"/>
      <c r="I20" s="41"/>
      <c r="J20" s="19">
        <v>75</v>
      </c>
      <c r="K20" s="19"/>
      <c r="L20" s="19">
        <v>75</v>
      </c>
      <c r="M20" s="19">
        <v>75</v>
      </c>
      <c r="N20" s="19"/>
      <c r="O20" s="19"/>
      <c r="P20" s="19"/>
      <c r="Q20" s="14">
        <f t="shared" si="0"/>
        <v>32.142857142857146</v>
      </c>
    </row>
    <row r="21" spans="2:17" x14ac:dyDescent="0.55000000000000004">
      <c r="B21" s="18">
        <f t="shared" si="1"/>
        <v>13</v>
      </c>
      <c r="C21" s="18" t="str">
        <f>'[1]Table 12'!B16</f>
        <v>221U0510</v>
      </c>
      <c r="D21" s="41" t="str">
        <f>'[1]Table 12'!C16</f>
        <v>POLITO CHIGO KELVIN</v>
      </c>
      <c r="E21" s="41"/>
      <c r="F21" s="41"/>
      <c r="G21" s="41"/>
      <c r="H21" s="41"/>
      <c r="I21" s="41"/>
      <c r="J21" s="19">
        <v>75</v>
      </c>
      <c r="K21" s="19"/>
      <c r="L21" s="19"/>
      <c r="M21" s="19"/>
      <c r="N21" s="19"/>
      <c r="O21" s="19"/>
      <c r="P21" s="19"/>
      <c r="Q21" s="14">
        <f t="shared" si="0"/>
        <v>10.714285714285714</v>
      </c>
    </row>
    <row r="22" spans="2:17" x14ac:dyDescent="0.55000000000000004">
      <c r="B22" s="18">
        <f t="shared" si="1"/>
        <v>14</v>
      </c>
      <c r="C22" s="18" t="str">
        <f>'[1]Table 12'!B17</f>
        <v>221U0511</v>
      </c>
      <c r="D22" s="41" t="str">
        <f>'[1]Table 12'!C17</f>
        <v>PUCHETA CONCHI MONSERRAT</v>
      </c>
      <c r="E22" s="41"/>
      <c r="F22" s="41"/>
      <c r="G22" s="41"/>
      <c r="H22" s="41"/>
      <c r="I22" s="41"/>
      <c r="J22" s="19">
        <v>80</v>
      </c>
      <c r="K22" s="19"/>
      <c r="L22" s="19">
        <v>80</v>
      </c>
      <c r="M22" s="19">
        <v>80</v>
      </c>
      <c r="N22" s="19"/>
      <c r="O22" s="19"/>
      <c r="P22" s="19"/>
      <c r="Q22" s="14">
        <f t="shared" si="0"/>
        <v>34.285714285714285</v>
      </c>
    </row>
    <row r="23" spans="2:17" x14ac:dyDescent="0.55000000000000004">
      <c r="B23" s="18">
        <f t="shared" si="1"/>
        <v>15</v>
      </c>
      <c r="C23" s="18" t="str">
        <f>'[1]Table 12'!B18</f>
        <v>221U0513</v>
      </c>
      <c r="D23" s="41" t="str">
        <f>'[1]Table 12'!C18</f>
        <v>REYES GEREZANO ITZEL ELENA</v>
      </c>
      <c r="E23" s="41"/>
      <c r="F23" s="41"/>
      <c r="G23" s="41"/>
      <c r="H23" s="41"/>
      <c r="I23" s="41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12'!B19</f>
        <v>221U0514</v>
      </c>
      <c r="D24" s="41" t="str">
        <f>'[1]Table 12'!C19</f>
        <v>REYES TEPOX PABLO</v>
      </c>
      <c r="E24" s="41"/>
      <c r="F24" s="41"/>
      <c r="G24" s="41"/>
      <c r="H24" s="41"/>
      <c r="I24" s="41"/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10</v>
      </c>
    </row>
    <row r="25" spans="2:17" x14ac:dyDescent="0.55000000000000004">
      <c r="B25" s="18">
        <f t="shared" si="1"/>
        <v>17</v>
      </c>
      <c r="C25" s="18" t="str">
        <f>'[1]Table 12'!B20</f>
        <v>221U0515</v>
      </c>
      <c r="D25" s="41" t="str">
        <f>'[1]Table 12'!C20</f>
        <v>RODRIGUEZ COMI JOSE CARLOS</v>
      </c>
      <c r="E25" s="41"/>
      <c r="F25" s="41"/>
      <c r="G25" s="41"/>
      <c r="H25" s="41"/>
      <c r="I25" s="41"/>
      <c r="J25" s="19">
        <v>70</v>
      </c>
      <c r="K25" s="19"/>
      <c r="L25" s="19"/>
      <c r="M25" s="19"/>
      <c r="N25" s="19"/>
      <c r="O25" s="19"/>
      <c r="P25" s="19"/>
      <c r="Q25" s="14">
        <f t="shared" si="0"/>
        <v>10</v>
      </c>
    </row>
    <row r="26" spans="2:17" x14ac:dyDescent="0.55000000000000004">
      <c r="B26" s="18">
        <f t="shared" si="1"/>
        <v>18</v>
      </c>
      <c r="C26" s="18" t="str">
        <f>'[1]Table 12'!B21</f>
        <v>221U0516</v>
      </c>
      <c r="D26" s="41" t="str">
        <f>'[1]Table 12'!C21</f>
        <v>RODRIGUEZ GONZALEZ JOSE MANUEL</v>
      </c>
      <c r="E26" s="41"/>
      <c r="F26" s="41"/>
      <c r="G26" s="41"/>
      <c r="H26" s="41"/>
      <c r="I26" s="41"/>
      <c r="J26" s="19">
        <v>70</v>
      </c>
      <c r="K26" s="19">
        <v>75</v>
      </c>
      <c r="L26" s="19">
        <v>80</v>
      </c>
      <c r="M26" s="19">
        <v>80</v>
      </c>
      <c r="N26" s="19"/>
      <c r="O26" s="19"/>
      <c r="P26" s="19"/>
      <c r="Q26" s="14">
        <f t="shared" si="0"/>
        <v>43.571428571428569</v>
      </c>
    </row>
    <row r="27" spans="2:17" x14ac:dyDescent="0.55000000000000004">
      <c r="B27" s="18">
        <f t="shared" si="1"/>
        <v>19</v>
      </c>
      <c r="C27" s="18" t="str">
        <f>'[1]Table 12'!B22</f>
        <v>221U0517</v>
      </c>
      <c r="D27" s="41" t="str">
        <f>'[1]Table 12'!C22</f>
        <v>RODRIGUEZ VELASCO BRIAN</v>
      </c>
      <c r="E27" s="41"/>
      <c r="F27" s="41"/>
      <c r="G27" s="41"/>
      <c r="H27" s="41"/>
      <c r="I27" s="41"/>
      <c r="J27" s="19">
        <v>70</v>
      </c>
      <c r="K27" s="19">
        <v>75</v>
      </c>
      <c r="L27" s="19">
        <v>70</v>
      </c>
      <c r="M27" s="19">
        <v>70</v>
      </c>
      <c r="N27" s="19"/>
      <c r="O27" s="19"/>
      <c r="P27" s="19"/>
      <c r="Q27" s="14">
        <f t="shared" si="0"/>
        <v>40.714285714285715</v>
      </c>
    </row>
    <row r="28" spans="2:17" x14ac:dyDescent="0.55000000000000004">
      <c r="B28" s="18">
        <f t="shared" si="1"/>
        <v>20</v>
      </c>
      <c r="C28" s="18" t="str">
        <f>'[1]Table 12'!B23</f>
        <v>221U0518</v>
      </c>
      <c r="D28" s="41" t="str">
        <f>'[1]Table 12'!C23</f>
        <v>ROMAN SANTIAGO SILVANA TIARE</v>
      </c>
      <c r="E28" s="41"/>
      <c r="F28" s="41"/>
      <c r="G28" s="41"/>
      <c r="H28" s="41"/>
      <c r="I28" s="41"/>
      <c r="J28" s="19">
        <v>70</v>
      </c>
      <c r="K28" s="19">
        <v>70</v>
      </c>
      <c r="L28" s="19">
        <v>80</v>
      </c>
      <c r="M28" s="19">
        <v>80</v>
      </c>
      <c r="N28" s="19"/>
      <c r="O28" s="19"/>
      <c r="P28" s="19"/>
      <c r="Q28" s="14">
        <f t="shared" si="0"/>
        <v>42.857142857142854</v>
      </c>
    </row>
    <row r="29" spans="2:17" x14ac:dyDescent="0.55000000000000004">
      <c r="B29" s="18">
        <f t="shared" si="1"/>
        <v>21</v>
      </c>
      <c r="C29" s="18" t="str">
        <f>'[1]Table 12'!B24</f>
        <v>221U0519</v>
      </c>
      <c r="D29" s="41" t="str">
        <f>'[1]Table 12'!C24</f>
        <v>SAN JUAN VELASCO AXEL</v>
      </c>
      <c r="E29" s="41"/>
      <c r="F29" s="41"/>
      <c r="G29" s="41"/>
      <c r="H29" s="41"/>
      <c r="I29" s="41"/>
      <c r="J29" s="19">
        <v>75</v>
      </c>
      <c r="K29" s="19"/>
      <c r="L29" s="19"/>
      <c r="M29" s="19"/>
      <c r="N29" s="19"/>
      <c r="O29" s="19"/>
      <c r="P29" s="19"/>
      <c r="Q29" s="14">
        <f t="shared" si="0"/>
        <v>10.714285714285714</v>
      </c>
    </row>
    <row r="30" spans="2:17" x14ac:dyDescent="0.55000000000000004">
      <c r="B30" s="18">
        <f t="shared" si="1"/>
        <v>22</v>
      </c>
      <c r="C30" s="18" t="str">
        <f>'[1]Table 12'!B25</f>
        <v>221U0520</v>
      </c>
      <c r="D30" s="41" t="str">
        <f>'[1]Table 12'!C25</f>
        <v>TEOBA COMI GUADALUPE</v>
      </c>
      <c r="E30" s="41"/>
      <c r="F30" s="41"/>
      <c r="G30" s="41"/>
      <c r="H30" s="41"/>
      <c r="I30" s="41"/>
      <c r="J30" s="19">
        <v>80</v>
      </c>
      <c r="K30" s="19">
        <v>75</v>
      </c>
      <c r="L30" s="19">
        <v>80</v>
      </c>
      <c r="M30" s="19">
        <v>80</v>
      </c>
      <c r="N30" s="19"/>
      <c r="O30" s="19"/>
      <c r="P30" s="19"/>
      <c r="Q30" s="14">
        <f t="shared" si="0"/>
        <v>45</v>
      </c>
    </row>
    <row r="31" spans="2:17" x14ac:dyDescent="0.55000000000000004">
      <c r="B31" s="18">
        <f t="shared" si="1"/>
        <v>23</v>
      </c>
      <c r="C31" s="18" t="str">
        <f>'[1]Table 12'!B26</f>
        <v>221U0521</v>
      </c>
      <c r="D31" s="41" t="str">
        <f>'[1]Table 12'!C26</f>
        <v>TEOBAL DIAZ EMMANUEL DE JESUS</v>
      </c>
      <c r="E31" s="41"/>
      <c r="F31" s="41"/>
      <c r="G31" s="41"/>
      <c r="H31" s="41"/>
      <c r="I31" s="41"/>
      <c r="J31" s="19">
        <v>75</v>
      </c>
      <c r="K31" s="19">
        <v>75</v>
      </c>
      <c r="L31" s="19">
        <v>75</v>
      </c>
      <c r="M31" s="19">
        <v>80</v>
      </c>
      <c r="N31" s="19"/>
      <c r="O31" s="19"/>
      <c r="P31" s="19"/>
      <c r="Q31" s="14">
        <f t="shared" si="0"/>
        <v>43.571428571428569</v>
      </c>
    </row>
    <row r="32" spans="2:17" x14ac:dyDescent="0.55000000000000004">
      <c r="B32" s="18">
        <f t="shared" si="1"/>
        <v>24</v>
      </c>
      <c r="C32" s="18" t="str">
        <f>'[1]Table 12'!B27</f>
        <v>221U0524</v>
      </c>
      <c r="D32" s="41" t="str">
        <f>'[1]Table 12'!C27</f>
        <v>TOTO FISCAL ISELA</v>
      </c>
      <c r="E32" s="41"/>
      <c r="F32" s="41"/>
      <c r="G32" s="41"/>
      <c r="H32" s="41"/>
      <c r="I32" s="41"/>
      <c r="J32" s="19">
        <v>80</v>
      </c>
      <c r="K32" s="19">
        <v>80</v>
      </c>
      <c r="L32" s="19">
        <v>80</v>
      </c>
      <c r="M32" s="19">
        <v>85</v>
      </c>
      <c r="N32" s="19"/>
      <c r="O32" s="19"/>
      <c r="P32" s="19"/>
      <c r="Q32" s="14">
        <f t="shared" si="0"/>
        <v>46.428571428571431</v>
      </c>
    </row>
    <row r="33" spans="2:17" x14ac:dyDescent="0.55000000000000004">
      <c r="B33" s="18">
        <f t="shared" si="1"/>
        <v>25</v>
      </c>
      <c r="C33" s="18" t="str">
        <f>'[1]Table 12'!B28</f>
        <v>221U0525</v>
      </c>
      <c r="D33" s="41" t="str">
        <f>'[1]Table 12'!C28</f>
        <v>VICTORIO ORTIZ JOSE CARLOS</v>
      </c>
      <c r="E33" s="41"/>
      <c r="F33" s="41"/>
      <c r="G33" s="41"/>
      <c r="H33" s="41"/>
      <c r="I33" s="41"/>
      <c r="J33" s="19">
        <v>70</v>
      </c>
      <c r="K33" s="19"/>
      <c r="L33" s="19"/>
      <c r="M33" s="19"/>
      <c r="N33" s="19"/>
      <c r="O33" s="19"/>
      <c r="P33" s="19"/>
      <c r="Q33" s="14">
        <f t="shared" si="0"/>
        <v>10</v>
      </c>
    </row>
    <row r="34" spans="2:17" x14ac:dyDescent="0.55000000000000004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9"/>
      <c r="D54" s="29"/>
      <c r="E54" s="17"/>
      <c r="H54" s="33" t="s">
        <v>19</v>
      </c>
      <c r="I54" s="33"/>
      <c r="J54" s="23">
        <f>COUNTIF(J9:J53,"&gt;=70")</f>
        <v>24</v>
      </c>
      <c r="K54" s="23">
        <v>13</v>
      </c>
      <c r="L54" s="23">
        <v>16</v>
      </c>
      <c r="M54" s="23">
        <v>16</v>
      </c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9"/>
      <c r="D55" s="29"/>
      <c r="E55" s="21"/>
      <c r="H55" s="34" t="s">
        <v>20</v>
      </c>
      <c r="I55" s="34"/>
      <c r="J55" s="24">
        <v>1</v>
      </c>
      <c r="K55" s="24">
        <v>12</v>
      </c>
      <c r="L55" s="24">
        <v>9</v>
      </c>
      <c r="M55" s="24">
        <v>9</v>
      </c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9"/>
      <c r="D56" s="29"/>
      <c r="E56" s="29"/>
      <c r="H56" s="34" t="s">
        <v>21</v>
      </c>
      <c r="I56" s="34"/>
      <c r="J56" s="24">
        <v>25</v>
      </c>
      <c r="K56" s="24">
        <v>25</v>
      </c>
      <c r="L56" s="24">
        <v>25</v>
      </c>
      <c r="M56" s="24">
        <v>25</v>
      </c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9"/>
      <c r="D57" s="29"/>
      <c r="E57" s="17"/>
      <c r="F57" s="12"/>
      <c r="H57" s="35" t="s">
        <v>16</v>
      </c>
      <c r="I57" s="35"/>
      <c r="J57" s="25">
        <f>J54/J56</f>
        <v>0.96</v>
      </c>
      <c r="K57" s="26">
        <v>0.52</v>
      </c>
      <c r="L57" s="26">
        <v>0.64</v>
      </c>
      <c r="M57" s="26">
        <v>0.64</v>
      </c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9"/>
      <c r="D58" s="29"/>
      <c r="E58" s="17"/>
      <c r="F58" s="12"/>
      <c r="H58" s="35" t="s">
        <v>17</v>
      </c>
      <c r="I58" s="35"/>
      <c r="J58" s="25">
        <f>J55/J56</f>
        <v>0.04</v>
      </c>
      <c r="K58" s="25">
        <v>0.48</v>
      </c>
      <c r="L58" s="26">
        <v>0.36</v>
      </c>
      <c r="M58" s="26">
        <v>0.36</v>
      </c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9"/>
      <c r="D59" s="29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36"/>
      <c r="K61" s="36"/>
      <c r="L61" s="36"/>
      <c r="M61" s="36"/>
      <c r="N61" s="36"/>
      <c r="O61" s="36"/>
      <c r="P61" s="36"/>
    </row>
    <row r="62" spans="2:17" x14ac:dyDescent="0.55000000000000004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6" zoomScale="84" zoomScaleNormal="84" workbookViewId="0">
      <selection activeCell="M41" sqref="M4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55000000000000004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55000000000000004">
      <c r="C4" t="s">
        <v>0</v>
      </c>
      <c r="D4" s="37" t="s">
        <v>31</v>
      </c>
      <c r="E4" s="37"/>
      <c r="F4" s="37"/>
      <c r="G4" s="37"/>
      <c r="I4" t="s">
        <v>1</v>
      </c>
      <c r="J4" s="38" t="s">
        <v>32</v>
      </c>
      <c r="K4" s="38"/>
      <c r="M4" t="s">
        <v>2</v>
      </c>
      <c r="N4" s="39">
        <v>45009</v>
      </c>
      <c r="O4" s="39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8" t="s">
        <v>26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17'!B3</f>
        <v>221U0269</v>
      </c>
      <c r="D9" s="41" t="str">
        <f>'[1]Table 17'!C3</f>
        <v>AMBROS XOLO JOSE ANTONIO</v>
      </c>
      <c r="E9" s="41"/>
      <c r="F9" s="41"/>
      <c r="G9" s="41"/>
      <c r="H9" s="41"/>
      <c r="I9" s="41"/>
      <c r="J9" s="19">
        <v>80</v>
      </c>
      <c r="K9" s="19">
        <v>76</v>
      </c>
      <c r="L9" s="19">
        <v>80</v>
      </c>
      <c r="M9" s="19">
        <v>85</v>
      </c>
      <c r="N9" s="19"/>
      <c r="O9" s="19"/>
      <c r="P9" s="19"/>
      <c r="Q9" s="14">
        <f>SUM(J9:P9)/7</f>
        <v>45.857142857142854</v>
      </c>
    </row>
    <row r="10" spans="2:18" x14ac:dyDescent="0.55000000000000004">
      <c r="B10" s="18">
        <f>B9+1</f>
        <v>2</v>
      </c>
      <c r="C10" s="18" t="str">
        <f>'[1]Table 17'!B4</f>
        <v>221U0271</v>
      </c>
      <c r="D10" s="41" t="str">
        <f>'[1]Table 17'!C4</f>
        <v>ATAXCA CATEMAXCA YAMILETH</v>
      </c>
      <c r="E10" s="41"/>
      <c r="F10" s="41"/>
      <c r="G10" s="41"/>
      <c r="H10" s="41"/>
      <c r="I10" s="41"/>
      <c r="J10" s="19">
        <v>70</v>
      </c>
      <c r="K10" s="19">
        <v>76</v>
      </c>
      <c r="L10" s="19">
        <v>75</v>
      </c>
      <c r="M10" s="19">
        <v>80</v>
      </c>
      <c r="N10" s="19"/>
      <c r="O10" s="19"/>
      <c r="P10" s="19"/>
      <c r="Q10" s="14">
        <f t="shared" ref="Q10:Q48" si="0">SUM(J10:P10)/7</f>
        <v>43</v>
      </c>
    </row>
    <row r="11" spans="2:18" x14ac:dyDescent="0.55000000000000004">
      <c r="B11" s="18">
        <f t="shared" ref="B11:B53" si="1">B10+1</f>
        <v>3</v>
      </c>
      <c r="C11" s="18" t="str">
        <f>'[1]Table 17'!B5</f>
        <v>221U0275</v>
      </c>
      <c r="D11" s="41" t="str">
        <f>'[1]Table 17'!C5</f>
        <v>CAGAL TOTO SAYURI YATZIRY</v>
      </c>
      <c r="E11" s="41"/>
      <c r="F11" s="41"/>
      <c r="G11" s="41"/>
      <c r="H11" s="41"/>
      <c r="I11" s="41"/>
      <c r="J11" s="19">
        <v>70</v>
      </c>
      <c r="K11" s="19"/>
      <c r="L11" s="19">
        <v>75</v>
      </c>
      <c r="M11" s="19">
        <v>85</v>
      </c>
      <c r="N11" s="19"/>
      <c r="O11" s="19"/>
      <c r="P11" s="19"/>
      <c r="Q11" s="14">
        <f t="shared" si="0"/>
        <v>32.857142857142854</v>
      </c>
    </row>
    <row r="12" spans="2:18" x14ac:dyDescent="0.55000000000000004">
      <c r="B12" s="18">
        <f t="shared" si="1"/>
        <v>4</v>
      </c>
      <c r="C12" s="18" t="str">
        <f>'[1]Table 17'!B6</f>
        <v>221U0276</v>
      </c>
      <c r="D12" s="41" t="str">
        <f>'[1]Table 17'!C6</f>
        <v>CARMONA SERVIN DANIELA JAZMIN</v>
      </c>
      <c r="E12" s="41"/>
      <c r="F12" s="41"/>
      <c r="G12" s="41"/>
      <c r="H12" s="41"/>
      <c r="I12" s="41"/>
      <c r="J12" s="19">
        <v>70</v>
      </c>
      <c r="K12" s="19">
        <v>70</v>
      </c>
      <c r="L12" s="19">
        <v>75</v>
      </c>
      <c r="M12" s="19">
        <v>85</v>
      </c>
      <c r="N12" s="19"/>
      <c r="O12" s="19"/>
      <c r="P12" s="19"/>
      <c r="Q12" s="14">
        <f t="shared" si="0"/>
        <v>42.857142857142854</v>
      </c>
    </row>
    <row r="13" spans="2:18" x14ac:dyDescent="0.55000000000000004">
      <c r="B13" s="18">
        <f t="shared" si="1"/>
        <v>5</v>
      </c>
      <c r="C13" s="18" t="str">
        <f>'[1]Table 17'!B7</f>
        <v>221U0278</v>
      </c>
      <c r="D13" s="41" t="str">
        <f>'[1]Table 17'!C7</f>
        <v>CHAGALA IXTEPAN ELISEO</v>
      </c>
      <c r="E13" s="41"/>
      <c r="F13" s="41"/>
      <c r="G13" s="41"/>
      <c r="H13" s="41"/>
      <c r="I13" s="41"/>
      <c r="J13" s="19"/>
      <c r="K13" s="19"/>
      <c r="L13" s="19"/>
      <c r="M13" s="19"/>
      <c r="N13" s="19"/>
      <c r="O13" s="19"/>
      <c r="P13" s="19"/>
      <c r="Q13" s="14">
        <f t="shared" si="0"/>
        <v>0</v>
      </c>
    </row>
    <row r="14" spans="2:18" x14ac:dyDescent="0.55000000000000004">
      <c r="B14" s="18">
        <f t="shared" si="1"/>
        <v>6</v>
      </c>
      <c r="C14" s="18" t="str">
        <f>'[1]Table 17'!B8</f>
        <v>211U0227</v>
      </c>
      <c r="D14" s="41" t="str">
        <f>'[1]Table 17'!C8</f>
        <v>COBIX MARTINEZ ALEJANDRA GUADALUPE</v>
      </c>
      <c r="E14" s="41"/>
      <c r="F14" s="41"/>
      <c r="G14" s="41"/>
      <c r="H14" s="41"/>
      <c r="I14" s="41"/>
      <c r="J14" s="19">
        <v>70</v>
      </c>
      <c r="K14" s="19">
        <v>76</v>
      </c>
      <c r="L14" s="19">
        <v>80</v>
      </c>
      <c r="M14" s="19">
        <v>77</v>
      </c>
      <c r="N14" s="19"/>
      <c r="O14" s="19"/>
      <c r="P14" s="19"/>
      <c r="Q14" s="14">
        <f t="shared" si="0"/>
        <v>43.285714285714285</v>
      </c>
    </row>
    <row r="15" spans="2:18" x14ac:dyDescent="0.55000000000000004">
      <c r="B15" s="18">
        <f t="shared" si="1"/>
        <v>7</v>
      </c>
      <c r="C15" s="18" t="str">
        <f>'[1]Table 17'!B9</f>
        <v>221U0283</v>
      </c>
      <c r="D15" s="41" t="str">
        <f>'[1]Table 17'!C9</f>
        <v>CRUZ CHONTAL MIRIAN GUADALUPE</v>
      </c>
      <c r="E15" s="41"/>
      <c r="F15" s="41"/>
      <c r="G15" s="41"/>
      <c r="H15" s="41"/>
      <c r="I15" s="41"/>
      <c r="J15" s="19">
        <v>70</v>
      </c>
      <c r="K15" s="19">
        <v>76</v>
      </c>
      <c r="L15" s="19">
        <v>80</v>
      </c>
      <c r="M15" s="19">
        <v>77</v>
      </c>
      <c r="N15" s="19"/>
      <c r="O15" s="19"/>
      <c r="P15" s="19"/>
      <c r="Q15" s="14">
        <f t="shared" si="0"/>
        <v>43.285714285714285</v>
      </c>
    </row>
    <row r="16" spans="2:18" x14ac:dyDescent="0.55000000000000004">
      <c r="B16" s="18">
        <f t="shared" si="1"/>
        <v>8</v>
      </c>
      <c r="C16" s="18" t="str">
        <f>'[1]Table 17'!B10</f>
        <v>221U0284</v>
      </c>
      <c r="D16" s="41" t="str">
        <f>'[1]Table 17'!C10</f>
        <v>DELGADO PRISCILIANO MIGUEL SALVADOR</v>
      </c>
      <c r="E16" s="41"/>
      <c r="F16" s="41"/>
      <c r="G16" s="41"/>
      <c r="H16" s="41"/>
      <c r="I16" s="41"/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10</v>
      </c>
    </row>
    <row r="17" spans="2:17" x14ac:dyDescent="0.55000000000000004">
      <c r="B17" s="18">
        <f t="shared" si="1"/>
        <v>9</v>
      </c>
      <c r="C17" s="18" t="str">
        <f>'[1]Table 17'!B11</f>
        <v>221U0285</v>
      </c>
      <c r="D17" s="41" t="str">
        <f>'[1]Table 17'!C11</f>
        <v>DEMENEGHI MIRANDA REGINA</v>
      </c>
      <c r="E17" s="41"/>
      <c r="F17" s="41"/>
      <c r="G17" s="41"/>
      <c r="H17" s="41"/>
      <c r="I17" s="41"/>
      <c r="J17" s="19">
        <v>80</v>
      </c>
      <c r="K17" s="19"/>
      <c r="L17" s="19">
        <v>70</v>
      </c>
      <c r="M17" s="19">
        <v>75</v>
      </c>
      <c r="N17" s="19"/>
      <c r="O17" s="19"/>
      <c r="P17" s="19"/>
      <c r="Q17" s="14">
        <f t="shared" si="0"/>
        <v>32.142857142857146</v>
      </c>
    </row>
    <row r="18" spans="2:17" x14ac:dyDescent="0.55000000000000004">
      <c r="B18" s="18">
        <f t="shared" si="1"/>
        <v>10</v>
      </c>
      <c r="C18" s="18" t="str">
        <f>'[1]Table 17'!B12</f>
        <v>221U0286</v>
      </c>
      <c r="D18" s="41" t="str">
        <f>'[1]Table 17'!C12</f>
        <v>DOMINGUEZ ALVARADO INGRID ANAHI</v>
      </c>
      <c r="E18" s="41"/>
      <c r="F18" s="41"/>
      <c r="G18" s="41"/>
      <c r="H18" s="41"/>
      <c r="I18" s="41"/>
      <c r="J18" s="19">
        <v>80</v>
      </c>
      <c r="K18" s="19"/>
      <c r="L18" s="19"/>
      <c r="M18" s="19"/>
      <c r="N18" s="19"/>
      <c r="O18" s="19"/>
      <c r="P18" s="19"/>
      <c r="Q18" s="14">
        <f t="shared" si="0"/>
        <v>11.428571428571429</v>
      </c>
    </row>
    <row r="19" spans="2:17" x14ac:dyDescent="0.55000000000000004">
      <c r="B19" s="18">
        <f t="shared" si="1"/>
        <v>11</v>
      </c>
      <c r="C19" s="18" t="str">
        <f>'[1]Table 17'!B13</f>
        <v>221U0287</v>
      </c>
      <c r="D19" s="41" t="str">
        <f>'[1]Table 17'!C13</f>
        <v>DOMINGUEZ CRUZ GAEL</v>
      </c>
      <c r="E19" s="41"/>
      <c r="F19" s="41"/>
      <c r="G19" s="41"/>
      <c r="H19" s="41"/>
      <c r="I19" s="41"/>
      <c r="J19" s="19">
        <v>80</v>
      </c>
      <c r="K19" s="19">
        <v>76</v>
      </c>
      <c r="L19" s="19">
        <v>80</v>
      </c>
      <c r="M19" s="19">
        <v>85</v>
      </c>
      <c r="N19" s="19"/>
      <c r="O19" s="19"/>
      <c r="P19" s="19"/>
      <c r="Q19" s="14">
        <f t="shared" si="0"/>
        <v>45.857142857142854</v>
      </c>
    </row>
    <row r="20" spans="2:17" x14ac:dyDescent="0.55000000000000004">
      <c r="B20" s="18">
        <f t="shared" si="1"/>
        <v>12</v>
      </c>
      <c r="C20" s="18" t="str">
        <f>'[1]Table 17'!B14</f>
        <v>221U0288</v>
      </c>
      <c r="D20" s="41" t="str">
        <f>'[1]Table 17'!C14</f>
        <v>ESCOBAR CHIPOL JOSE ARTURO</v>
      </c>
      <c r="E20" s="41"/>
      <c r="F20" s="41"/>
      <c r="G20" s="41"/>
      <c r="H20" s="41"/>
      <c r="I20" s="41"/>
      <c r="J20" s="19">
        <v>80</v>
      </c>
      <c r="K20" s="19">
        <v>76</v>
      </c>
      <c r="L20" s="19">
        <v>75</v>
      </c>
      <c r="M20" s="19">
        <v>80</v>
      </c>
      <c r="N20" s="19"/>
      <c r="O20" s="19"/>
      <c r="P20" s="19"/>
      <c r="Q20" s="14">
        <f t="shared" si="0"/>
        <v>44.428571428571431</v>
      </c>
    </row>
    <row r="21" spans="2:17" x14ac:dyDescent="0.55000000000000004">
      <c r="B21" s="18">
        <f t="shared" si="1"/>
        <v>13</v>
      </c>
      <c r="C21" s="18" t="str">
        <f>'[1]Table 17'!B15</f>
        <v>221U0292</v>
      </c>
      <c r="D21" s="41" t="str">
        <f>'[1]Table 17'!C15</f>
        <v>GONZALEZ PUCHETA ALEXANDRA</v>
      </c>
      <c r="E21" s="41"/>
      <c r="F21" s="41"/>
      <c r="G21" s="41"/>
      <c r="H21" s="41"/>
      <c r="I21" s="41"/>
      <c r="J21" s="19">
        <v>80</v>
      </c>
      <c r="K21" s="19">
        <v>76</v>
      </c>
      <c r="L21" s="19">
        <v>80</v>
      </c>
      <c r="M21" s="19">
        <v>80</v>
      </c>
      <c r="N21" s="19"/>
      <c r="O21" s="19"/>
      <c r="P21" s="19"/>
      <c r="Q21" s="14">
        <f t="shared" si="0"/>
        <v>45.142857142857146</v>
      </c>
    </row>
    <row r="22" spans="2:17" x14ac:dyDescent="0.55000000000000004">
      <c r="B22" s="18">
        <f t="shared" si="1"/>
        <v>14</v>
      </c>
      <c r="C22" s="18" t="str">
        <f>'[1]Table 17'!B16</f>
        <v>221U0294</v>
      </c>
      <c r="D22" s="41" t="str">
        <f>'[1]Table 17'!C16</f>
        <v>HERNANDEZ MARTINEZ FERNANDO</v>
      </c>
      <c r="E22" s="41"/>
      <c r="F22" s="41"/>
      <c r="G22" s="41"/>
      <c r="H22" s="41"/>
      <c r="I22" s="41"/>
      <c r="J22" s="19">
        <v>70</v>
      </c>
      <c r="K22" s="19">
        <v>73</v>
      </c>
      <c r="L22" s="19">
        <v>80</v>
      </c>
      <c r="M22" s="19">
        <v>85</v>
      </c>
      <c r="N22" s="19"/>
      <c r="O22" s="19"/>
      <c r="P22" s="19"/>
      <c r="Q22" s="14">
        <f t="shared" si="0"/>
        <v>44</v>
      </c>
    </row>
    <row r="23" spans="2:17" x14ac:dyDescent="0.55000000000000004">
      <c r="B23" s="18">
        <f t="shared" si="1"/>
        <v>15</v>
      </c>
      <c r="C23" s="18" t="str">
        <f>'[1]Table 17'!B17</f>
        <v>221U0296</v>
      </c>
      <c r="D23" s="41" t="str">
        <f>'[1]Table 17'!C17</f>
        <v>HERNÁNDEZ LEAL KARLOS ALBERTO</v>
      </c>
      <c r="E23" s="41"/>
      <c r="F23" s="41"/>
      <c r="G23" s="41"/>
      <c r="H23" s="41"/>
      <c r="I23" s="41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17'!B18</f>
        <v>221U0299</v>
      </c>
      <c r="D24" s="41" t="str">
        <f>'[1]Table 17'!C18</f>
        <v>LUA GONZALEZ JORGE ALBERTO</v>
      </c>
      <c r="E24" s="41"/>
      <c r="F24" s="41"/>
      <c r="G24" s="41"/>
      <c r="H24" s="41"/>
      <c r="I24" s="41"/>
      <c r="J24" s="19">
        <v>70</v>
      </c>
      <c r="K24" s="19">
        <v>76</v>
      </c>
      <c r="L24" s="19">
        <v>80</v>
      </c>
      <c r="M24" s="19">
        <v>85</v>
      </c>
      <c r="N24" s="19"/>
      <c r="O24" s="19"/>
      <c r="P24" s="19"/>
      <c r="Q24" s="14">
        <f t="shared" si="0"/>
        <v>44.428571428571431</v>
      </c>
    </row>
    <row r="25" spans="2:17" x14ac:dyDescent="0.55000000000000004">
      <c r="B25" s="18">
        <f t="shared" si="1"/>
        <v>17</v>
      </c>
      <c r="C25" s="18" t="str">
        <f>'[1]Table 17'!B19</f>
        <v>221U0345</v>
      </c>
      <c r="D25" s="41" t="str">
        <f>'[1]Table 17'!C19</f>
        <v>LÓPEZ CHIGUIL INDIRA</v>
      </c>
      <c r="E25" s="41"/>
      <c r="F25" s="41"/>
      <c r="G25" s="41"/>
      <c r="H25" s="41"/>
      <c r="I25" s="41"/>
      <c r="J25" s="19">
        <v>70</v>
      </c>
      <c r="K25" s="19"/>
      <c r="L25" s="19">
        <v>75</v>
      </c>
      <c r="M25" s="19">
        <v>85</v>
      </c>
      <c r="N25" s="19"/>
      <c r="O25" s="19"/>
      <c r="P25" s="19"/>
      <c r="Q25" s="14">
        <f t="shared" si="0"/>
        <v>32.857142857142854</v>
      </c>
    </row>
    <row r="26" spans="2:17" x14ac:dyDescent="0.55000000000000004">
      <c r="B26" s="18">
        <f t="shared" si="1"/>
        <v>18</v>
      </c>
      <c r="C26" s="18" t="str">
        <f>'[1]Table 17'!B20</f>
        <v>221U0301</v>
      </c>
      <c r="D26" s="41" t="str">
        <f>'[1]Table 17'!C20</f>
        <v>MALAGA CAMACHO YAZARETH DEL CARMEN</v>
      </c>
      <c r="E26" s="41"/>
      <c r="F26" s="41"/>
      <c r="G26" s="41"/>
      <c r="H26" s="41"/>
      <c r="I26" s="41"/>
      <c r="J26" s="19">
        <v>70</v>
      </c>
      <c r="K26" s="19">
        <v>76</v>
      </c>
      <c r="L26" s="19">
        <v>80</v>
      </c>
      <c r="M26" s="19">
        <v>85</v>
      </c>
      <c r="N26" s="19"/>
      <c r="O26" s="19"/>
      <c r="P26" s="19"/>
      <c r="Q26" s="14">
        <f t="shared" si="0"/>
        <v>44.428571428571431</v>
      </c>
    </row>
    <row r="27" spans="2:17" x14ac:dyDescent="0.55000000000000004">
      <c r="B27" s="18">
        <f t="shared" si="1"/>
        <v>19</v>
      </c>
      <c r="C27" s="18" t="str">
        <f>'[1]Table 17'!B21</f>
        <v>221U0303</v>
      </c>
      <c r="D27" s="41" t="str">
        <f>'[1]Table 17'!C21</f>
        <v>MALAGA FISCAL DIANA GUADALUPE</v>
      </c>
      <c r="E27" s="41"/>
      <c r="F27" s="41"/>
      <c r="G27" s="41"/>
      <c r="H27" s="41"/>
      <c r="I27" s="41"/>
      <c r="J27" s="19">
        <v>80</v>
      </c>
      <c r="K27" s="19">
        <v>76</v>
      </c>
      <c r="L27" s="19">
        <v>80</v>
      </c>
      <c r="M27" s="19">
        <v>80</v>
      </c>
      <c r="N27" s="19"/>
      <c r="O27" s="19"/>
      <c r="P27" s="19"/>
      <c r="Q27" s="14">
        <f t="shared" si="0"/>
        <v>45.142857142857146</v>
      </c>
    </row>
    <row r="28" spans="2:17" x14ac:dyDescent="0.55000000000000004">
      <c r="B28" s="18">
        <f t="shared" si="1"/>
        <v>20</v>
      </c>
      <c r="C28" s="18" t="str">
        <f>'[1]Table 17'!B22</f>
        <v>221U0305</v>
      </c>
      <c r="D28" s="41" t="str">
        <f>'[1]Table 17'!C22</f>
        <v>MARTINEZ MARTINEZ CESAR MAURICIO</v>
      </c>
      <c r="E28" s="41"/>
      <c r="F28" s="41"/>
      <c r="G28" s="41"/>
      <c r="H28" s="41"/>
      <c r="I28" s="41"/>
      <c r="J28" s="19">
        <v>70</v>
      </c>
      <c r="K28" s="19">
        <v>76</v>
      </c>
      <c r="L28" s="19">
        <v>80</v>
      </c>
      <c r="M28" s="19">
        <v>80</v>
      </c>
      <c r="N28" s="19"/>
      <c r="O28" s="19"/>
      <c r="P28" s="19"/>
      <c r="Q28" s="14">
        <f t="shared" si="0"/>
        <v>43.714285714285715</v>
      </c>
    </row>
    <row r="29" spans="2:17" x14ac:dyDescent="0.55000000000000004">
      <c r="B29" s="18">
        <f t="shared" si="1"/>
        <v>21</v>
      </c>
      <c r="C29" s="18" t="str">
        <f>'[1]Table 17'!B23</f>
        <v>221U0307</v>
      </c>
      <c r="D29" s="41" t="str">
        <f>'[1]Table 17'!C23</f>
        <v>MELCHI COTA CINTHIA YARELI</v>
      </c>
      <c r="E29" s="41"/>
      <c r="F29" s="41"/>
      <c r="G29" s="41"/>
      <c r="H29" s="41"/>
      <c r="I29" s="41"/>
      <c r="J29" s="19">
        <v>80</v>
      </c>
      <c r="K29" s="19">
        <v>76</v>
      </c>
      <c r="L29" s="19">
        <v>80</v>
      </c>
      <c r="M29" s="19">
        <v>80</v>
      </c>
      <c r="N29" s="19"/>
      <c r="O29" s="19"/>
      <c r="P29" s="19"/>
      <c r="Q29" s="14">
        <f t="shared" si="0"/>
        <v>45.142857142857146</v>
      </c>
    </row>
    <row r="30" spans="2:17" x14ac:dyDescent="0.55000000000000004">
      <c r="B30" s="18">
        <f t="shared" si="1"/>
        <v>22</v>
      </c>
      <c r="C30" s="18" t="str">
        <f>'[1]Table 17'!B24</f>
        <v>221U0311</v>
      </c>
      <c r="D30" s="41" t="str">
        <f>'[1]Table 17'!C24</f>
        <v>MORALES ALFONSO ALMA GERALDINE</v>
      </c>
      <c r="E30" s="41"/>
      <c r="F30" s="41"/>
      <c r="G30" s="41"/>
      <c r="H30" s="41"/>
      <c r="I30" s="41"/>
      <c r="J30" s="19">
        <v>70</v>
      </c>
      <c r="K30" s="19"/>
      <c r="L30" s="19">
        <v>75</v>
      </c>
      <c r="M30" s="19">
        <v>80</v>
      </c>
      <c r="N30" s="19"/>
      <c r="O30" s="19"/>
      <c r="P30" s="19"/>
      <c r="Q30" s="14">
        <f t="shared" si="0"/>
        <v>32.142857142857146</v>
      </c>
    </row>
    <row r="31" spans="2:17" x14ac:dyDescent="0.55000000000000004">
      <c r="B31" s="18">
        <f t="shared" si="1"/>
        <v>23</v>
      </c>
      <c r="C31" s="18" t="str">
        <f>'[1]Table 17'!B25</f>
        <v>221U0313</v>
      </c>
      <c r="D31" s="41" t="str">
        <f>'[1]Table 17'!C25</f>
        <v>MORALES HERNANDEZ SAMUEL</v>
      </c>
      <c r="E31" s="41"/>
      <c r="F31" s="41"/>
      <c r="G31" s="41"/>
      <c r="H31" s="41"/>
      <c r="I31" s="41"/>
      <c r="J31" s="19">
        <v>70</v>
      </c>
      <c r="K31" s="19"/>
      <c r="L31" s="19"/>
      <c r="M31" s="19"/>
      <c r="N31" s="19"/>
      <c r="O31" s="19"/>
      <c r="P31" s="19"/>
      <c r="Q31" s="14">
        <f t="shared" si="0"/>
        <v>10</v>
      </c>
    </row>
    <row r="32" spans="2:17" x14ac:dyDescent="0.55000000000000004">
      <c r="B32" s="18">
        <f t="shared" si="1"/>
        <v>24</v>
      </c>
      <c r="C32" s="18" t="str">
        <f>'[1]Table 17'!B26</f>
        <v>221U0315</v>
      </c>
      <c r="D32" s="41" t="str">
        <f>'[1]Table 17'!C26</f>
        <v>ORTIZ RAMIREZ DIANA LIZZETH</v>
      </c>
      <c r="E32" s="41"/>
      <c r="F32" s="41"/>
      <c r="G32" s="41"/>
      <c r="H32" s="41"/>
      <c r="I32" s="41"/>
      <c r="J32" s="19">
        <v>80</v>
      </c>
      <c r="K32" s="19">
        <v>76</v>
      </c>
      <c r="L32" s="19">
        <v>80</v>
      </c>
      <c r="M32" s="19">
        <v>85</v>
      </c>
      <c r="N32" s="19"/>
      <c r="O32" s="19"/>
      <c r="P32" s="19"/>
      <c r="Q32" s="14">
        <f t="shared" si="0"/>
        <v>45.857142857142854</v>
      </c>
    </row>
    <row r="33" spans="2:17" x14ac:dyDescent="0.55000000000000004">
      <c r="B33" s="18">
        <f t="shared" si="1"/>
        <v>25</v>
      </c>
      <c r="C33" s="18" t="str">
        <f>'[1]Table 17'!B27</f>
        <v>211U0259</v>
      </c>
      <c r="D33" s="41" t="str">
        <f>'[1]Table 17'!C27</f>
        <v>PAXTIAN VILLEGAS YAZMIN DEL CARMEN</v>
      </c>
      <c r="E33" s="41"/>
      <c r="F33" s="41"/>
      <c r="G33" s="41"/>
      <c r="H33" s="41"/>
      <c r="I33" s="41"/>
      <c r="J33" s="19"/>
      <c r="K33" s="19"/>
      <c r="L33" s="19">
        <v>70</v>
      </c>
      <c r="M33" s="19"/>
      <c r="N33" s="19"/>
      <c r="O33" s="19"/>
      <c r="P33" s="19"/>
      <c r="Q33" s="14">
        <f t="shared" si="0"/>
        <v>10</v>
      </c>
    </row>
    <row r="34" spans="2:17" x14ac:dyDescent="0.55000000000000004">
      <c r="B34" s="18">
        <f t="shared" si="1"/>
        <v>26</v>
      </c>
      <c r="C34" s="18" t="str">
        <f>'[1]Table 17'!B28</f>
        <v>221U0323</v>
      </c>
      <c r="D34" s="41" t="str">
        <f>'[1]Table 17'!C28</f>
        <v>QUINO BUSTAMANTE VICTOR MANUEL</v>
      </c>
      <c r="E34" s="41"/>
      <c r="F34" s="41"/>
      <c r="G34" s="41"/>
      <c r="H34" s="41"/>
      <c r="I34" s="41"/>
      <c r="J34" s="19">
        <v>80</v>
      </c>
      <c r="K34" s="19"/>
      <c r="L34" s="19">
        <v>75</v>
      </c>
      <c r="M34" s="19">
        <v>85</v>
      </c>
      <c r="N34" s="19"/>
      <c r="O34" s="19"/>
      <c r="P34" s="19"/>
      <c r="Q34" s="14">
        <f t="shared" si="0"/>
        <v>34.285714285714285</v>
      </c>
    </row>
    <row r="35" spans="2:17" x14ac:dyDescent="0.55000000000000004">
      <c r="B35" s="18">
        <f t="shared" si="1"/>
        <v>27</v>
      </c>
      <c r="C35" s="18" t="str">
        <f>'[1]Table 17'!B29</f>
        <v>221U0330</v>
      </c>
      <c r="D35" s="41" t="str">
        <f>'[1]Table 17'!C29</f>
        <v>SANCHEZ MIXTEGA MARTIN</v>
      </c>
      <c r="E35" s="41"/>
      <c r="F35" s="41"/>
      <c r="G35" s="41"/>
      <c r="H35" s="41"/>
      <c r="I35" s="41"/>
      <c r="J35" s="19">
        <v>70</v>
      </c>
      <c r="K35" s="19">
        <v>76</v>
      </c>
      <c r="L35" s="19">
        <v>80</v>
      </c>
      <c r="M35" s="19">
        <v>80</v>
      </c>
      <c r="N35" s="19"/>
      <c r="O35" s="19"/>
      <c r="P35" s="19"/>
      <c r="Q35" s="14">
        <f t="shared" si="0"/>
        <v>43.714285714285715</v>
      </c>
    </row>
    <row r="36" spans="2:17" x14ac:dyDescent="0.55000000000000004">
      <c r="B36" s="18">
        <f t="shared" si="1"/>
        <v>28</v>
      </c>
      <c r="C36" s="18" t="str">
        <f>'[1]Table 17'!B30</f>
        <v>221U0331</v>
      </c>
      <c r="D36" s="41" t="str">
        <f>'[1]Table 17'!C30</f>
        <v>SOSA VENTURA GABRIELA</v>
      </c>
      <c r="E36" s="41"/>
      <c r="F36" s="41"/>
      <c r="G36" s="41"/>
      <c r="H36" s="41"/>
      <c r="I36" s="41"/>
      <c r="J36" s="19"/>
      <c r="K36" s="19"/>
      <c r="L36" s="19">
        <v>70</v>
      </c>
      <c r="M36" s="19">
        <v>85</v>
      </c>
      <c r="N36" s="19"/>
      <c r="O36" s="19"/>
      <c r="P36" s="19"/>
      <c r="Q36" s="14">
        <f t="shared" si="0"/>
        <v>22.142857142857142</v>
      </c>
    </row>
    <row r="37" spans="2:17" x14ac:dyDescent="0.55000000000000004">
      <c r="B37" s="18">
        <f t="shared" si="1"/>
        <v>29</v>
      </c>
      <c r="C37" s="18" t="str">
        <f>'[1]Table 17'!B31</f>
        <v>211U0281</v>
      </c>
      <c r="D37" s="41" t="str">
        <f>'[1]Table 17'!C31</f>
        <v>TORRES TOM CARLA ALESSANDRA</v>
      </c>
      <c r="E37" s="41"/>
      <c r="F37" s="41"/>
      <c r="G37" s="41"/>
      <c r="H37" s="41"/>
      <c r="I37" s="41"/>
      <c r="J37" s="19">
        <v>70</v>
      </c>
      <c r="K37" s="19"/>
      <c r="L37" s="19"/>
      <c r="M37" s="19"/>
      <c r="N37" s="19"/>
      <c r="O37" s="19"/>
      <c r="P37" s="19"/>
      <c r="Q37" s="14">
        <f t="shared" si="0"/>
        <v>10</v>
      </c>
    </row>
    <row r="38" spans="2:17" x14ac:dyDescent="0.55000000000000004">
      <c r="B38" s="18">
        <f t="shared" si="1"/>
        <v>30</v>
      </c>
      <c r="C38" s="18" t="str">
        <f>'[1]Table 17'!B32</f>
        <v>221U0338</v>
      </c>
      <c r="D38" s="41" t="str">
        <f>'[1]Table 17'!C32</f>
        <v>VAZQUEZ CRUZ LUMARI</v>
      </c>
      <c r="E38" s="41"/>
      <c r="F38" s="41"/>
      <c r="G38" s="41"/>
      <c r="H38" s="41"/>
      <c r="I38" s="41"/>
      <c r="J38" s="19">
        <v>70</v>
      </c>
      <c r="K38" s="19"/>
      <c r="L38" s="19"/>
      <c r="M38" s="19"/>
      <c r="N38" s="19"/>
      <c r="O38" s="19"/>
      <c r="P38" s="19"/>
      <c r="Q38" s="14">
        <f t="shared" si="0"/>
        <v>10</v>
      </c>
    </row>
    <row r="39" spans="2:17" x14ac:dyDescent="0.55000000000000004">
      <c r="B39" s="18">
        <f t="shared" si="1"/>
        <v>31</v>
      </c>
      <c r="C39" s="18" t="str">
        <f>'[1]Table 17'!B33</f>
        <v>221U0339</v>
      </c>
      <c r="D39" s="41" t="str">
        <f>'[1]Table 17'!C33</f>
        <v>VELASCO COTA JORGE ALBERTO</v>
      </c>
      <c r="E39" s="41"/>
      <c r="F39" s="41"/>
      <c r="G39" s="41"/>
      <c r="H39" s="41"/>
      <c r="I39" s="41"/>
      <c r="J39" s="19">
        <v>70</v>
      </c>
      <c r="K39" s="19">
        <v>76</v>
      </c>
      <c r="L39" s="19">
        <v>80</v>
      </c>
      <c r="M39" s="19">
        <v>80</v>
      </c>
      <c r="N39" s="19"/>
      <c r="O39" s="19"/>
      <c r="P39" s="19"/>
      <c r="Q39" s="14">
        <f t="shared" si="0"/>
        <v>43.714285714285715</v>
      </c>
    </row>
    <row r="40" spans="2:17" x14ac:dyDescent="0.55000000000000004">
      <c r="B40" s="18">
        <f t="shared" si="1"/>
        <v>32</v>
      </c>
      <c r="C40" s="18" t="str">
        <f>'[1]Table 17'!B34</f>
        <v>221U0342</v>
      </c>
      <c r="D40" s="41" t="str">
        <f>'[1]Table 17'!C34</f>
        <v>XALA GARCÍA RAYSA MONTSERRAT</v>
      </c>
      <c r="E40" s="41"/>
      <c r="F40" s="41"/>
      <c r="G40" s="41"/>
      <c r="H40" s="41"/>
      <c r="I40" s="41"/>
      <c r="J40" s="19">
        <v>75</v>
      </c>
      <c r="K40" s="19">
        <v>75</v>
      </c>
      <c r="L40" s="19">
        <v>80</v>
      </c>
      <c r="M40" s="19">
        <v>80</v>
      </c>
      <c r="N40" s="19"/>
      <c r="O40" s="19"/>
      <c r="P40" s="19"/>
      <c r="Q40" s="14">
        <f t="shared" si="0"/>
        <v>44.285714285714285</v>
      </c>
    </row>
    <row r="41" spans="2:17" x14ac:dyDescent="0.55000000000000004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9"/>
      <c r="D54" s="29"/>
      <c r="E54" s="17"/>
      <c r="H54" s="33" t="s">
        <v>19</v>
      </c>
      <c r="I54" s="33"/>
      <c r="J54" s="23">
        <f>COUNTIF(J9:J53,"&gt;=70")</f>
        <v>29</v>
      </c>
      <c r="K54" s="23">
        <v>18</v>
      </c>
      <c r="L54" s="23">
        <v>25</v>
      </c>
      <c r="M54" s="23">
        <v>24</v>
      </c>
      <c r="N54" s="23"/>
      <c r="O54" s="23"/>
      <c r="P54" s="23"/>
      <c r="Q54" s="27">
        <f t="shared" ref="Q54" si="3">COUNTIF(Q9:Q48,"&gt;=70")</f>
        <v>0</v>
      </c>
    </row>
    <row r="55" spans="2:17" x14ac:dyDescent="0.55000000000000004">
      <c r="C55" s="29"/>
      <c r="D55" s="29"/>
      <c r="E55" s="21"/>
      <c r="H55" s="34" t="s">
        <v>20</v>
      </c>
      <c r="I55" s="34"/>
      <c r="J55" s="24">
        <v>3</v>
      </c>
      <c r="K55" s="24">
        <v>14</v>
      </c>
      <c r="L55" s="24">
        <v>7</v>
      </c>
      <c r="M55" s="24">
        <v>8</v>
      </c>
      <c r="N55" s="24"/>
      <c r="O55" s="24"/>
      <c r="P55" s="24"/>
      <c r="Q55" s="24">
        <f t="shared" ref="Q55" si="4">COUNTIF(Q9:Q53,"&lt;70")</f>
        <v>45</v>
      </c>
    </row>
    <row r="56" spans="2:17" x14ac:dyDescent="0.55000000000000004">
      <c r="C56" s="29"/>
      <c r="D56" s="29"/>
      <c r="E56" s="29"/>
      <c r="H56" s="34" t="s">
        <v>21</v>
      </c>
      <c r="I56" s="34"/>
      <c r="J56" s="24">
        <v>32</v>
      </c>
      <c r="K56" s="24">
        <v>32</v>
      </c>
      <c r="L56" s="24">
        <v>32</v>
      </c>
      <c r="M56" s="24">
        <v>32</v>
      </c>
      <c r="N56" s="24"/>
      <c r="O56" s="24"/>
      <c r="P56" s="24"/>
      <c r="Q56" s="24">
        <f t="shared" ref="Q56" si="5">COUNT(Q9:Q53)</f>
        <v>45</v>
      </c>
    </row>
    <row r="57" spans="2:17" x14ac:dyDescent="0.55000000000000004">
      <c r="C57" s="29"/>
      <c r="D57" s="29"/>
      <c r="E57" s="17"/>
      <c r="F57" s="12"/>
      <c r="H57" s="35" t="s">
        <v>16</v>
      </c>
      <c r="I57" s="35"/>
      <c r="J57" s="25">
        <f>J54/J56</f>
        <v>0.90625</v>
      </c>
      <c r="K57" s="26">
        <v>0.56000000000000005</v>
      </c>
      <c r="L57" s="26">
        <v>0.78</v>
      </c>
      <c r="M57" s="26">
        <v>0.75</v>
      </c>
      <c r="N57" s="26"/>
      <c r="O57" s="26"/>
      <c r="P57" s="26"/>
      <c r="Q57" s="26">
        <f t="shared" ref="Q57" si="6">Q54/Q56</f>
        <v>0</v>
      </c>
    </row>
    <row r="58" spans="2:17" x14ac:dyDescent="0.55000000000000004">
      <c r="C58" s="29"/>
      <c r="D58" s="29"/>
      <c r="E58" s="17"/>
      <c r="F58" s="12"/>
      <c r="H58" s="35" t="s">
        <v>17</v>
      </c>
      <c r="I58" s="35"/>
      <c r="J58" s="25">
        <f>J55/J56</f>
        <v>9.375E-2</v>
      </c>
      <c r="K58" s="25">
        <v>0.44</v>
      </c>
      <c r="L58" s="26">
        <v>0.22</v>
      </c>
      <c r="M58" s="26">
        <v>0.25</v>
      </c>
      <c r="N58" s="26"/>
      <c r="O58" s="26"/>
      <c r="P58" s="26"/>
      <c r="Q58" s="26">
        <f t="shared" ref="Q58" si="7">Q55/Q56</f>
        <v>1</v>
      </c>
    </row>
    <row r="59" spans="2:17" x14ac:dyDescent="0.55000000000000004">
      <c r="C59" s="29"/>
      <c r="D59" s="29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36"/>
      <c r="K61" s="36"/>
      <c r="L61" s="36"/>
      <c r="M61" s="36"/>
      <c r="N61" s="36"/>
      <c r="O61" s="36"/>
      <c r="P61" s="36"/>
    </row>
    <row r="62" spans="2:17" x14ac:dyDescent="0.55000000000000004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3" zoomScale="84" zoomScaleNormal="84" workbookViewId="0">
      <selection activeCell="M31" sqref="M31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55000000000000004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0"/>
      <c r="R3" s="20"/>
    </row>
    <row r="4" spans="2:18" x14ac:dyDescent="0.55000000000000004">
      <c r="C4" t="s">
        <v>0</v>
      </c>
      <c r="D4" s="37" t="s">
        <v>31</v>
      </c>
      <c r="E4" s="37"/>
      <c r="F4" s="37"/>
      <c r="G4" s="37"/>
      <c r="I4" t="s">
        <v>1</v>
      </c>
      <c r="J4" s="38" t="s">
        <v>33</v>
      </c>
      <c r="K4" s="38"/>
      <c r="M4" t="s">
        <v>2</v>
      </c>
      <c r="N4" s="39">
        <v>45009</v>
      </c>
      <c r="O4" s="39"/>
    </row>
    <row r="5" spans="2:18" ht="6.75" customHeight="1" x14ac:dyDescent="0.55000000000000004">
      <c r="D5" s="6"/>
      <c r="E5" s="6"/>
      <c r="F5" s="6"/>
      <c r="G5" s="6"/>
    </row>
    <row r="6" spans="2:18" x14ac:dyDescent="0.55000000000000004">
      <c r="C6" t="s">
        <v>3</v>
      </c>
      <c r="D6" s="38" t="s">
        <v>26</v>
      </c>
      <c r="E6" s="38"/>
      <c r="F6" s="38"/>
      <c r="G6" s="38"/>
      <c r="I6" s="30" t="s">
        <v>22</v>
      </c>
      <c r="J6" s="30"/>
      <c r="K6" s="31" t="s">
        <v>27</v>
      </c>
      <c r="L6" s="31"/>
      <c r="M6" s="31"/>
      <c r="N6" s="31"/>
      <c r="O6" s="31"/>
      <c r="P6" s="31"/>
    </row>
    <row r="7" spans="2:18" ht="11.25" customHeight="1" x14ac:dyDescent="0.55000000000000004"/>
    <row r="8" spans="2:18" x14ac:dyDescent="0.55000000000000004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55000000000000004">
      <c r="B9" s="18">
        <v>1</v>
      </c>
      <c r="C9" s="18" t="str">
        <f>'[1]Table 22'!B3</f>
        <v>221U0268</v>
      </c>
      <c r="D9" s="41" t="str">
        <f>'[1]Table 22'!C3</f>
        <v>ALVARES MIXTEGA ITZEL ARELY</v>
      </c>
      <c r="E9" s="41"/>
      <c r="F9" s="41"/>
      <c r="G9" s="41"/>
      <c r="H9" s="41"/>
      <c r="I9" s="41"/>
      <c r="J9" s="19">
        <v>75</v>
      </c>
      <c r="K9" s="19">
        <v>74</v>
      </c>
      <c r="L9" s="19">
        <v>80</v>
      </c>
      <c r="M9" s="19">
        <v>85</v>
      </c>
      <c r="N9" s="19"/>
      <c r="O9" s="19"/>
      <c r="P9" s="19"/>
      <c r="Q9" s="14">
        <f>SUM(J9:P9)/7</f>
        <v>44.857142857142854</v>
      </c>
    </row>
    <row r="10" spans="2:18" x14ac:dyDescent="0.55000000000000004">
      <c r="B10" s="18">
        <f>B9+1</f>
        <v>2</v>
      </c>
      <c r="C10" s="18" t="str">
        <f>'[1]Table 22'!B4</f>
        <v>211U0208</v>
      </c>
      <c r="D10" s="41" t="str">
        <f>'[1]Table 22'!C4</f>
        <v>AMBROS MALAGA DIANA AZUCENA</v>
      </c>
      <c r="E10" s="41"/>
      <c r="F10" s="41"/>
      <c r="G10" s="41"/>
      <c r="H10" s="41"/>
      <c r="I10" s="41"/>
      <c r="J10" s="19">
        <v>70</v>
      </c>
      <c r="K10" s="19"/>
      <c r="L10" s="19">
        <v>70</v>
      </c>
      <c r="M10" s="19"/>
      <c r="N10" s="19"/>
      <c r="O10" s="19"/>
      <c r="P10" s="19"/>
      <c r="Q10" s="14">
        <f t="shared" ref="Q10:Q48" si="0">SUM(J10:P10)/7</f>
        <v>20</v>
      </c>
    </row>
    <row r="11" spans="2:18" x14ac:dyDescent="0.55000000000000004">
      <c r="B11" s="18">
        <f t="shared" ref="B11:B53" si="1">B10+1</f>
        <v>3</v>
      </c>
      <c r="C11" s="18" t="str">
        <f>'[1]Table 22'!B5</f>
        <v>221U0274</v>
      </c>
      <c r="D11" s="41" t="str">
        <f>'[1]Table 22'!C5</f>
        <v>BUSTAMANTE TOTO BRYAN URIEL</v>
      </c>
      <c r="E11" s="41"/>
      <c r="F11" s="41"/>
      <c r="G11" s="41"/>
      <c r="H11" s="41"/>
      <c r="I11" s="41"/>
      <c r="J11" s="19">
        <v>70</v>
      </c>
      <c r="K11" s="19">
        <v>70</v>
      </c>
      <c r="L11" s="19"/>
      <c r="M11" s="19"/>
      <c r="N11" s="19"/>
      <c r="O11" s="19"/>
      <c r="P11" s="19"/>
      <c r="Q11" s="14">
        <f t="shared" si="0"/>
        <v>20</v>
      </c>
    </row>
    <row r="12" spans="2:18" x14ac:dyDescent="0.55000000000000004">
      <c r="B12" s="18">
        <f t="shared" si="1"/>
        <v>4</v>
      </c>
      <c r="C12" s="18" t="str">
        <f>'[1]Table 22'!B6</f>
        <v>201U0171</v>
      </c>
      <c r="D12" s="41" t="str">
        <f>'[1]Table 22'!C6</f>
        <v>CASTILLO VELASCO ELIZABETH</v>
      </c>
      <c r="E12" s="41"/>
      <c r="F12" s="41"/>
      <c r="G12" s="41"/>
      <c r="H12" s="41"/>
      <c r="I12" s="41"/>
      <c r="J12" s="19"/>
      <c r="K12" s="19"/>
      <c r="L12" s="19">
        <v>70</v>
      </c>
      <c r="M12" s="19"/>
      <c r="N12" s="19"/>
      <c r="O12" s="19"/>
      <c r="P12" s="19"/>
      <c r="Q12" s="14">
        <f t="shared" si="0"/>
        <v>10</v>
      </c>
    </row>
    <row r="13" spans="2:18" x14ac:dyDescent="0.55000000000000004">
      <c r="B13" s="18">
        <f t="shared" si="1"/>
        <v>5</v>
      </c>
      <c r="C13" s="18" t="str">
        <f>'[1]Table 22'!B7</f>
        <v>221U0279</v>
      </c>
      <c r="D13" s="41" t="str">
        <f>'[1]Table 22'!C7</f>
        <v>CHAGALA PACHECO FLOR EDITH</v>
      </c>
      <c r="E13" s="41"/>
      <c r="F13" s="41"/>
      <c r="G13" s="41"/>
      <c r="H13" s="41"/>
      <c r="I13" s="41"/>
      <c r="J13" s="19">
        <v>75</v>
      </c>
      <c r="K13" s="19">
        <v>70</v>
      </c>
      <c r="L13" s="19">
        <v>80</v>
      </c>
      <c r="M13" s="19">
        <v>85</v>
      </c>
      <c r="N13" s="19"/>
      <c r="O13" s="19"/>
      <c r="P13" s="19"/>
      <c r="Q13" s="14">
        <f t="shared" si="0"/>
        <v>44.285714285714285</v>
      </c>
    </row>
    <row r="14" spans="2:18" x14ac:dyDescent="0.55000000000000004">
      <c r="B14" s="18">
        <f t="shared" si="1"/>
        <v>6</v>
      </c>
      <c r="C14" s="18" t="str">
        <f>'[1]Table 22'!B8</f>
        <v>221U0280</v>
      </c>
      <c r="D14" s="41" t="str">
        <f>'[1]Table 22'!C8</f>
        <v>CHIGO VELASCO ALEXANDRO</v>
      </c>
      <c r="E14" s="41"/>
      <c r="F14" s="41"/>
      <c r="G14" s="41"/>
      <c r="H14" s="41"/>
      <c r="I14" s="41"/>
      <c r="J14" s="19">
        <v>70</v>
      </c>
      <c r="K14" s="19">
        <v>70</v>
      </c>
      <c r="L14" s="19"/>
      <c r="M14" s="19"/>
      <c r="N14" s="19"/>
      <c r="O14" s="19"/>
      <c r="P14" s="19"/>
      <c r="Q14" s="14">
        <f t="shared" si="0"/>
        <v>20</v>
      </c>
    </row>
    <row r="15" spans="2:18" x14ac:dyDescent="0.55000000000000004">
      <c r="B15" s="18">
        <f t="shared" si="1"/>
        <v>7</v>
      </c>
      <c r="C15" s="18" t="str">
        <f>'[1]Table 22'!B9</f>
        <v>211U0618</v>
      </c>
      <c r="D15" s="41" t="str">
        <f>'[1]Table 22'!C9</f>
        <v>HERNANDEZ ABSALON ADRIANA</v>
      </c>
      <c r="E15" s="41"/>
      <c r="F15" s="41"/>
      <c r="G15" s="41"/>
      <c r="H15" s="41"/>
      <c r="I15" s="41"/>
      <c r="J15" s="19">
        <v>70</v>
      </c>
      <c r="K15" s="19"/>
      <c r="L15" s="19">
        <v>70</v>
      </c>
      <c r="M15" s="19"/>
      <c r="N15" s="19"/>
      <c r="O15" s="19"/>
      <c r="P15" s="19"/>
      <c r="Q15" s="14">
        <f t="shared" si="0"/>
        <v>20</v>
      </c>
    </row>
    <row r="16" spans="2:18" x14ac:dyDescent="0.55000000000000004">
      <c r="B16" s="18">
        <f t="shared" si="1"/>
        <v>8</v>
      </c>
      <c r="C16" s="18" t="str">
        <f>'[1]Table 22'!B10</f>
        <v>221U0293</v>
      </c>
      <c r="D16" s="41" t="str">
        <f>'[1]Table 22'!C10</f>
        <v>HERNANDEZ CISNEROS CARLOS JOSE</v>
      </c>
      <c r="E16" s="41"/>
      <c r="F16" s="41"/>
      <c r="G16" s="41"/>
      <c r="H16" s="41"/>
      <c r="I16" s="41"/>
      <c r="J16" s="19">
        <v>70</v>
      </c>
      <c r="K16" s="19"/>
      <c r="L16" s="19">
        <v>70</v>
      </c>
      <c r="M16" s="19"/>
      <c r="N16" s="19"/>
      <c r="O16" s="19"/>
      <c r="P16" s="19"/>
      <c r="Q16" s="14">
        <f t="shared" si="0"/>
        <v>20</v>
      </c>
    </row>
    <row r="17" spans="2:17" x14ac:dyDescent="0.55000000000000004">
      <c r="B17" s="18">
        <f t="shared" si="1"/>
        <v>9</v>
      </c>
      <c r="C17" s="18" t="str">
        <f>'[1]Table 22'!B11</f>
        <v>221U0295</v>
      </c>
      <c r="D17" s="41" t="str">
        <f>'[1]Table 22'!C11</f>
        <v>HERNÁNDEZ COSME AURA MABEL</v>
      </c>
      <c r="E17" s="41"/>
      <c r="F17" s="41"/>
      <c r="G17" s="41"/>
      <c r="H17" s="41"/>
      <c r="I17" s="41"/>
      <c r="J17" s="19">
        <v>70</v>
      </c>
      <c r="K17" s="19"/>
      <c r="L17" s="19">
        <v>70</v>
      </c>
      <c r="M17" s="19"/>
      <c r="N17" s="19"/>
      <c r="O17" s="19"/>
      <c r="P17" s="19"/>
      <c r="Q17" s="14">
        <f t="shared" si="0"/>
        <v>20</v>
      </c>
    </row>
    <row r="18" spans="2:17" x14ac:dyDescent="0.55000000000000004">
      <c r="B18" s="18">
        <f t="shared" si="1"/>
        <v>10</v>
      </c>
      <c r="C18" s="18" t="str">
        <f>'[1]Table 22'!B12</f>
        <v>221U0300</v>
      </c>
      <c r="D18" s="41" t="str">
        <f>'[1]Table 22'!C12</f>
        <v>LUCHO MUÑOZ ALEYDIS LISETTE</v>
      </c>
      <c r="E18" s="41"/>
      <c r="F18" s="41"/>
      <c r="G18" s="41"/>
      <c r="H18" s="41"/>
      <c r="I18" s="41"/>
      <c r="J18" s="19">
        <v>70</v>
      </c>
      <c r="K18" s="19">
        <v>70</v>
      </c>
      <c r="L18" s="19">
        <v>70</v>
      </c>
      <c r="M18" s="19">
        <v>80</v>
      </c>
      <c r="N18" s="19"/>
      <c r="O18" s="19"/>
      <c r="P18" s="19"/>
      <c r="Q18" s="14">
        <f t="shared" si="0"/>
        <v>41.428571428571431</v>
      </c>
    </row>
    <row r="19" spans="2:17" x14ac:dyDescent="0.55000000000000004">
      <c r="B19" s="18">
        <f t="shared" si="1"/>
        <v>11</v>
      </c>
      <c r="C19" s="18" t="str">
        <f>'[1]Table 22'!B13</f>
        <v>221U0455</v>
      </c>
      <c r="D19" s="41" t="str">
        <f>'[1]Table 22'!C13</f>
        <v>LÓPEZ PALACIOS MARÍA JOSÉ</v>
      </c>
      <c r="E19" s="41"/>
      <c r="F19" s="41"/>
      <c r="G19" s="41"/>
      <c r="H19" s="41"/>
      <c r="I19" s="41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55000000000000004">
      <c r="B20" s="18">
        <f t="shared" si="1"/>
        <v>12</v>
      </c>
      <c r="C20" s="18" t="str">
        <f>'[1]Table 22'!B14</f>
        <v>221U0308</v>
      </c>
      <c r="D20" s="41" t="str">
        <f>'[1]Table 22'!C14</f>
        <v>MENDOZA ACULTECO CLAUDIA JAZMIN</v>
      </c>
      <c r="E20" s="41"/>
      <c r="F20" s="41"/>
      <c r="G20" s="41"/>
      <c r="H20" s="41"/>
      <c r="I20" s="41"/>
      <c r="J20" s="19">
        <v>70</v>
      </c>
      <c r="K20" s="19">
        <v>75</v>
      </c>
      <c r="L20" s="19">
        <v>80</v>
      </c>
      <c r="M20" s="19">
        <v>85</v>
      </c>
      <c r="N20" s="19"/>
      <c r="O20" s="19"/>
      <c r="P20" s="19"/>
      <c r="Q20" s="14">
        <f t="shared" si="0"/>
        <v>44.285714285714285</v>
      </c>
    </row>
    <row r="21" spans="2:17" x14ac:dyDescent="0.55000000000000004">
      <c r="B21" s="18">
        <f t="shared" si="1"/>
        <v>13</v>
      </c>
      <c r="C21" s="18" t="str">
        <f>'[1]Table 22'!B15</f>
        <v>221U0312</v>
      </c>
      <c r="D21" s="41" t="str">
        <f>'[1]Table 22'!C15</f>
        <v>MORALES HERNANDEZ CRISTHIAN DE JESUS</v>
      </c>
      <c r="E21" s="41"/>
      <c r="F21" s="41"/>
      <c r="G21" s="41"/>
      <c r="H21" s="41"/>
      <c r="I21" s="41"/>
      <c r="J21" s="19">
        <v>70</v>
      </c>
      <c r="K21" s="19"/>
      <c r="L21" s="19"/>
      <c r="M21" s="19"/>
      <c r="N21" s="19"/>
      <c r="O21" s="19"/>
      <c r="P21" s="19"/>
      <c r="Q21" s="14">
        <f t="shared" si="0"/>
        <v>10</v>
      </c>
    </row>
    <row r="22" spans="2:17" x14ac:dyDescent="0.55000000000000004">
      <c r="B22" s="18">
        <f t="shared" si="1"/>
        <v>14</v>
      </c>
      <c r="C22" s="18" t="str">
        <f>'[1]Table 22'!B16</f>
        <v>221U0346</v>
      </c>
      <c r="D22" s="41" t="str">
        <f>'[1]Table 22'!C16</f>
        <v>MORISCO SANTANA EVELYN</v>
      </c>
      <c r="E22" s="41"/>
      <c r="F22" s="41"/>
      <c r="G22" s="41"/>
      <c r="H22" s="41"/>
      <c r="I22" s="41"/>
      <c r="J22" s="19">
        <v>70</v>
      </c>
      <c r="K22" s="19">
        <v>77</v>
      </c>
      <c r="L22" s="19">
        <v>80</v>
      </c>
      <c r="M22" s="19">
        <v>80</v>
      </c>
      <c r="N22" s="19"/>
      <c r="O22" s="19"/>
      <c r="P22" s="19"/>
      <c r="Q22" s="14">
        <f t="shared" si="0"/>
        <v>43.857142857142854</v>
      </c>
    </row>
    <row r="23" spans="2:17" x14ac:dyDescent="0.55000000000000004">
      <c r="B23" s="18">
        <f t="shared" si="1"/>
        <v>15</v>
      </c>
      <c r="C23" s="18" t="str">
        <f>'[1]Table 22'!B17</f>
        <v>221U0810</v>
      </c>
      <c r="D23" s="41" t="str">
        <f>'[1]Table 22'!C17</f>
        <v>PELAYO DOMÍNGUEZ DANIELA</v>
      </c>
      <c r="E23" s="41"/>
      <c r="F23" s="41"/>
      <c r="G23" s="41"/>
      <c r="H23" s="41"/>
      <c r="I23" s="41"/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10</v>
      </c>
    </row>
    <row r="24" spans="2:17" x14ac:dyDescent="0.55000000000000004">
      <c r="B24" s="18">
        <f t="shared" si="1"/>
        <v>16</v>
      </c>
      <c r="C24" s="18" t="str">
        <f>'[1]Table 22'!B18</f>
        <v>221U0319</v>
      </c>
      <c r="D24" s="41" t="str">
        <f>'[1]Table 22'!C18</f>
        <v>PITALUA MARTINEZ ANDREA</v>
      </c>
      <c r="E24" s="41"/>
      <c r="F24" s="41"/>
      <c r="G24" s="41"/>
      <c r="H24" s="41"/>
      <c r="I24" s="41"/>
      <c r="J24" s="19">
        <v>70</v>
      </c>
      <c r="K24" s="19">
        <v>70</v>
      </c>
      <c r="L24" s="19">
        <v>75</v>
      </c>
      <c r="M24" s="19">
        <v>80</v>
      </c>
      <c r="N24" s="19"/>
      <c r="O24" s="19"/>
      <c r="P24" s="19"/>
      <c r="Q24" s="14">
        <f t="shared" si="0"/>
        <v>42.142857142857146</v>
      </c>
    </row>
    <row r="25" spans="2:17" x14ac:dyDescent="0.55000000000000004">
      <c r="B25" s="18">
        <f t="shared" si="1"/>
        <v>17</v>
      </c>
      <c r="C25" s="18" t="str">
        <f>'[1]Table 22'!B19</f>
        <v>221U0325</v>
      </c>
      <c r="D25" s="41" t="str">
        <f>'[1]Table 22'!C19</f>
        <v>RODRIGUEZ ZAMORA ESTRELLA</v>
      </c>
      <c r="E25" s="41"/>
      <c r="F25" s="41"/>
      <c r="G25" s="41"/>
      <c r="H25" s="41"/>
      <c r="I25" s="41"/>
      <c r="J25" s="19">
        <v>70</v>
      </c>
      <c r="K25" s="19">
        <v>75</v>
      </c>
      <c r="L25" s="19">
        <v>80</v>
      </c>
      <c r="M25" s="19">
        <v>85</v>
      </c>
      <c r="N25" s="19"/>
      <c r="O25" s="19"/>
      <c r="P25" s="19"/>
      <c r="Q25" s="14">
        <f t="shared" si="0"/>
        <v>44.285714285714285</v>
      </c>
    </row>
    <row r="26" spans="2:17" x14ac:dyDescent="0.55000000000000004">
      <c r="B26" s="18">
        <f t="shared" si="1"/>
        <v>18</v>
      </c>
      <c r="C26" s="18" t="str">
        <f>'[1]Table 22'!B20</f>
        <v>221U0326</v>
      </c>
      <c r="D26" s="41" t="str">
        <f>'[1]Table 22'!C20</f>
        <v>ROSARIO OBIL DAVID</v>
      </c>
      <c r="E26" s="41"/>
      <c r="F26" s="41"/>
      <c r="G26" s="41"/>
      <c r="H26" s="41"/>
      <c r="I26" s="41"/>
      <c r="J26" s="19">
        <v>70</v>
      </c>
      <c r="K26" s="19">
        <v>70</v>
      </c>
      <c r="L26" s="19">
        <v>80</v>
      </c>
      <c r="M26" s="19">
        <v>85</v>
      </c>
      <c r="N26" s="19"/>
      <c r="O26" s="19"/>
      <c r="P26" s="19"/>
      <c r="Q26" s="14">
        <f t="shared" si="0"/>
        <v>43.571428571428569</v>
      </c>
    </row>
    <row r="27" spans="2:17" x14ac:dyDescent="0.55000000000000004">
      <c r="B27" s="18">
        <f t="shared" si="1"/>
        <v>19</v>
      </c>
      <c r="C27" s="18" t="str">
        <f>'[1]Table 22'!B21</f>
        <v>221U0336</v>
      </c>
      <c r="D27" s="41" t="str">
        <f>'[1]Table 22'!C21</f>
        <v>USCANGA REYES CHRISTOPHER</v>
      </c>
      <c r="E27" s="41"/>
      <c r="F27" s="41"/>
      <c r="G27" s="41"/>
      <c r="H27" s="41"/>
      <c r="I27" s="41"/>
      <c r="J27" s="19">
        <v>70</v>
      </c>
      <c r="K27" s="19">
        <v>75</v>
      </c>
      <c r="L27" s="19">
        <v>75</v>
      </c>
      <c r="M27" s="19">
        <v>85</v>
      </c>
      <c r="N27" s="19"/>
      <c r="O27" s="19"/>
      <c r="P27" s="19"/>
      <c r="Q27" s="14">
        <f t="shared" si="0"/>
        <v>43.571428571428569</v>
      </c>
    </row>
    <row r="28" spans="2:17" x14ac:dyDescent="0.55000000000000004">
      <c r="B28" s="18">
        <f t="shared" si="1"/>
        <v>20</v>
      </c>
      <c r="C28" s="18" t="str">
        <f>'[1]Table 22'!B22</f>
        <v>221U0337</v>
      </c>
      <c r="D28" s="41" t="str">
        <f>'[1]Table 22'!C22</f>
        <v>VARA CHACHA FELISA GUADALUPE</v>
      </c>
      <c r="E28" s="41"/>
      <c r="F28" s="41"/>
      <c r="G28" s="41"/>
      <c r="H28" s="41"/>
      <c r="I28" s="41"/>
      <c r="J28" s="19">
        <v>70</v>
      </c>
      <c r="K28" s="19">
        <v>75</v>
      </c>
      <c r="L28" s="19">
        <v>75</v>
      </c>
      <c r="M28" s="19">
        <v>85</v>
      </c>
      <c r="N28" s="19"/>
      <c r="O28" s="19"/>
      <c r="P28" s="19"/>
      <c r="Q28" s="14">
        <f t="shared" si="0"/>
        <v>43.571428571428569</v>
      </c>
    </row>
    <row r="29" spans="2:17" x14ac:dyDescent="0.55000000000000004">
      <c r="B29" s="18">
        <f t="shared" si="1"/>
        <v>21</v>
      </c>
      <c r="C29" s="18" t="str">
        <f>'[1]Table 22'!B23</f>
        <v>221U0341</v>
      </c>
      <c r="D29" s="41" t="str">
        <f>'[1]Table 22'!C23</f>
        <v>VERDEJO LUNA AGUSTIN</v>
      </c>
      <c r="E29" s="41"/>
      <c r="F29" s="41"/>
      <c r="G29" s="41"/>
      <c r="H29" s="41"/>
      <c r="I29" s="41"/>
      <c r="J29" s="19">
        <v>70</v>
      </c>
      <c r="K29" s="19"/>
      <c r="L29" s="19">
        <v>70</v>
      </c>
      <c r="M29" s="19"/>
      <c r="N29" s="19"/>
      <c r="O29" s="19"/>
      <c r="P29" s="19"/>
      <c r="Q29" s="14">
        <f t="shared" si="0"/>
        <v>20</v>
      </c>
    </row>
    <row r="30" spans="2:17" x14ac:dyDescent="0.55000000000000004">
      <c r="B30" s="18">
        <f t="shared" si="1"/>
        <v>22</v>
      </c>
      <c r="C30" s="18" t="str">
        <f>'[1]Table 22'!B24</f>
        <v>221U0344</v>
      </c>
      <c r="D30" s="41" t="str">
        <f>'[1]Table 22'!C24</f>
        <v>ZARAGOZA PALACIOS ALEJANDRA VANESA</v>
      </c>
      <c r="E30" s="41"/>
      <c r="F30" s="41"/>
      <c r="G30" s="41"/>
      <c r="H30" s="41"/>
      <c r="I30" s="4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55000000000000004">
      <c r="B31" s="18">
        <f t="shared" si="1"/>
        <v>23</v>
      </c>
      <c r="C31" s="18"/>
      <c r="D31" s="43"/>
      <c r="E31" s="43"/>
      <c r="F31" s="43"/>
      <c r="G31" s="43"/>
      <c r="H31" s="43"/>
      <c r="I31" s="4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55000000000000004">
      <c r="B32" s="18">
        <f t="shared" si="1"/>
        <v>24</v>
      </c>
      <c r="C32" s="18"/>
      <c r="D32" s="43"/>
      <c r="E32" s="43"/>
      <c r="F32" s="43"/>
      <c r="G32" s="43"/>
      <c r="H32" s="43"/>
      <c r="I32" s="4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55000000000000004">
      <c r="B33" s="18">
        <f t="shared" si="1"/>
        <v>25</v>
      </c>
      <c r="C33" s="18"/>
      <c r="D33" s="43"/>
      <c r="E33" s="43"/>
      <c r="F33" s="43"/>
      <c r="G33" s="43"/>
      <c r="H33" s="43"/>
      <c r="I33" s="4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55000000000000004">
      <c r="B34" s="18">
        <f t="shared" si="1"/>
        <v>26</v>
      </c>
      <c r="C34" s="18"/>
      <c r="D34" s="43"/>
      <c r="E34" s="43"/>
      <c r="F34" s="43"/>
      <c r="G34" s="43"/>
      <c r="H34" s="43"/>
      <c r="I34" s="4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55000000000000004">
      <c r="B35" s="18">
        <f t="shared" si="1"/>
        <v>27</v>
      </c>
      <c r="C35" s="18"/>
      <c r="D35" s="43"/>
      <c r="E35" s="43"/>
      <c r="F35" s="43"/>
      <c r="G35" s="43"/>
      <c r="H35" s="43"/>
      <c r="I35" s="4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55000000000000004">
      <c r="B36" s="18">
        <f t="shared" si="1"/>
        <v>28</v>
      </c>
      <c r="C36" s="18"/>
      <c r="D36" s="43"/>
      <c r="E36" s="43"/>
      <c r="F36" s="43"/>
      <c r="G36" s="43"/>
      <c r="H36" s="43"/>
      <c r="I36" s="4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55000000000000004">
      <c r="B37" s="18">
        <f t="shared" si="1"/>
        <v>29</v>
      </c>
      <c r="C37" s="18"/>
      <c r="D37" s="43"/>
      <c r="E37" s="43"/>
      <c r="F37" s="43"/>
      <c r="G37" s="43"/>
      <c r="H37" s="43"/>
      <c r="I37" s="4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55000000000000004">
      <c r="B38" s="18">
        <f t="shared" si="1"/>
        <v>30</v>
      </c>
      <c r="C38" s="18"/>
      <c r="D38" s="43"/>
      <c r="E38" s="43"/>
      <c r="F38" s="43"/>
      <c r="G38" s="43"/>
      <c r="H38" s="43"/>
      <c r="I38" s="4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55000000000000004">
      <c r="B39" s="18">
        <f t="shared" si="1"/>
        <v>31</v>
      </c>
      <c r="C39" s="18"/>
      <c r="D39" s="43"/>
      <c r="E39" s="43"/>
      <c r="F39" s="43"/>
      <c r="G39" s="43"/>
      <c r="H39" s="43"/>
      <c r="I39" s="4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55000000000000004">
      <c r="B40" s="18">
        <f t="shared" si="1"/>
        <v>32</v>
      </c>
      <c r="C40" s="18"/>
      <c r="D40" s="43"/>
      <c r="E40" s="43"/>
      <c r="F40" s="43"/>
      <c r="G40" s="43"/>
      <c r="H40" s="43"/>
      <c r="I40" s="4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55000000000000004">
      <c r="B41" s="18">
        <f t="shared" si="1"/>
        <v>33</v>
      </c>
      <c r="C41" s="18"/>
      <c r="D41" s="43"/>
      <c r="E41" s="43"/>
      <c r="F41" s="43"/>
      <c r="G41" s="43"/>
      <c r="H41" s="43"/>
      <c r="I41" s="4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55000000000000004">
      <c r="B42" s="18">
        <f t="shared" si="1"/>
        <v>34</v>
      </c>
      <c r="C42" s="18"/>
      <c r="D42" s="43"/>
      <c r="E42" s="43"/>
      <c r="F42" s="43"/>
      <c r="G42" s="43"/>
      <c r="H42" s="43"/>
      <c r="I42" s="4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55000000000000004">
      <c r="B43" s="18">
        <f t="shared" si="1"/>
        <v>35</v>
      </c>
      <c r="C43" s="18"/>
      <c r="D43" s="43"/>
      <c r="E43" s="43"/>
      <c r="F43" s="43"/>
      <c r="G43" s="43"/>
      <c r="H43" s="43"/>
      <c r="I43" s="4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55000000000000004">
      <c r="B44" s="18">
        <f t="shared" si="1"/>
        <v>36</v>
      </c>
      <c r="C44" s="18"/>
      <c r="D44" s="43"/>
      <c r="E44" s="43"/>
      <c r="F44" s="43"/>
      <c r="G44" s="43"/>
      <c r="H44" s="43"/>
      <c r="I44" s="4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55000000000000004">
      <c r="B45" s="18">
        <f t="shared" si="1"/>
        <v>37</v>
      </c>
      <c r="C45" s="9"/>
      <c r="D45" s="43"/>
      <c r="E45" s="43"/>
      <c r="F45" s="43"/>
      <c r="G45" s="43"/>
      <c r="H45" s="43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55000000000000004">
      <c r="B46" s="18">
        <f t="shared" si="1"/>
        <v>38</v>
      </c>
      <c r="C46" s="9"/>
      <c r="D46" s="43"/>
      <c r="E46" s="43"/>
      <c r="F46" s="43"/>
      <c r="G46" s="43"/>
      <c r="H46" s="43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55000000000000004">
      <c r="B47" s="18">
        <f t="shared" si="1"/>
        <v>39</v>
      </c>
      <c r="C47" s="9"/>
      <c r="D47" s="43"/>
      <c r="E47" s="43"/>
      <c r="F47" s="43"/>
      <c r="G47" s="43"/>
      <c r="H47" s="43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55000000000000004">
      <c r="B48" s="18">
        <f t="shared" si="1"/>
        <v>40</v>
      </c>
      <c r="C48" s="9"/>
      <c r="D48" s="43"/>
      <c r="E48" s="43"/>
      <c r="F48" s="43"/>
      <c r="G48" s="43"/>
      <c r="H48" s="43"/>
      <c r="I48" s="4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55000000000000004">
      <c r="B49" s="18">
        <f t="shared" si="1"/>
        <v>41</v>
      </c>
      <c r="C49" s="9"/>
      <c r="D49" s="43"/>
      <c r="E49" s="43"/>
      <c r="F49" s="43"/>
      <c r="G49" s="43"/>
      <c r="H49" s="43"/>
      <c r="I49" s="4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55000000000000004">
      <c r="B50" s="18">
        <f t="shared" si="1"/>
        <v>42</v>
      </c>
      <c r="C50" s="9"/>
      <c r="D50" s="43"/>
      <c r="E50" s="43"/>
      <c r="F50" s="43"/>
      <c r="G50" s="43"/>
      <c r="H50" s="43"/>
      <c r="I50" s="4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55000000000000004">
      <c r="B51" s="18">
        <f t="shared" si="1"/>
        <v>43</v>
      </c>
      <c r="C51" s="9"/>
      <c r="D51" s="43"/>
      <c r="E51" s="43"/>
      <c r="F51" s="43"/>
      <c r="G51" s="43"/>
      <c r="H51" s="43"/>
      <c r="I51" s="4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55000000000000004">
      <c r="B52" s="18">
        <f t="shared" si="1"/>
        <v>44</v>
      </c>
      <c r="C52" s="9"/>
      <c r="D52" s="43"/>
      <c r="E52" s="43"/>
      <c r="F52" s="43"/>
      <c r="G52" s="43"/>
      <c r="H52" s="43"/>
      <c r="I52" s="4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55000000000000004">
      <c r="B53" s="18">
        <f t="shared" si="1"/>
        <v>45</v>
      </c>
      <c r="C53" s="22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55000000000000004">
      <c r="C54" s="29"/>
      <c r="D54" s="29"/>
      <c r="E54" s="17"/>
      <c r="H54" s="33" t="s">
        <v>19</v>
      </c>
      <c r="I54" s="33"/>
      <c r="J54" s="23">
        <f>COUNTIF(J9:J53,"&gt;=70")</f>
        <v>19</v>
      </c>
      <c r="K54" s="23">
        <f t="shared" ref="K54:P54" si="3">COUNTIF(K9:K53,"&gt;=70")</f>
        <v>12</v>
      </c>
      <c r="L54" s="23">
        <f t="shared" si="3"/>
        <v>16</v>
      </c>
      <c r="M54" s="23">
        <f t="shared" si="3"/>
        <v>10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55000000000000004">
      <c r="C55" s="29"/>
      <c r="D55" s="29"/>
      <c r="E55" s="21"/>
      <c r="H55" s="34" t="s">
        <v>20</v>
      </c>
      <c r="I55" s="34"/>
      <c r="J55" s="24">
        <v>3</v>
      </c>
      <c r="K55" s="24">
        <v>10</v>
      </c>
      <c r="L55" s="24">
        <v>6</v>
      </c>
      <c r="M55" s="24">
        <v>12</v>
      </c>
      <c r="N55" s="24">
        <f t="shared" ref="N55:Q55" si="5">COUNTIF(N9:N53,"&lt;70")</f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55000000000000004">
      <c r="C56" s="29"/>
      <c r="D56" s="29"/>
      <c r="E56" s="29"/>
      <c r="H56" s="34" t="s">
        <v>21</v>
      </c>
      <c r="I56" s="34"/>
      <c r="J56" s="24">
        <v>22</v>
      </c>
      <c r="K56" s="24">
        <v>22</v>
      </c>
      <c r="L56" s="24">
        <v>22</v>
      </c>
      <c r="M56" s="24">
        <v>22</v>
      </c>
      <c r="N56" s="24">
        <f t="shared" ref="N56:Q56" si="6">COUNT(N9:N53)</f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55000000000000004">
      <c r="C57" s="29"/>
      <c r="D57" s="29"/>
      <c r="E57" s="17"/>
      <c r="F57" s="12"/>
      <c r="H57" s="35" t="s">
        <v>16</v>
      </c>
      <c r="I57" s="35"/>
      <c r="J57" s="25">
        <f>J54/J56</f>
        <v>0.86363636363636365</v>
      </c>
      <c r="K57" s="26">
        <f t="shared" ref="K57:Q57" si="7">K54/K56</f>
        <v>0.54545454545454541</v>
      </c>
      <c r="L57" s="26">
        <f t="shared" si="7"/>
        <v>0.72727272727272729</v>
      </c>
      <c r="M57" s="26">
        <f t="shared" si="7"/>
        <v>0.45454545454545453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55000000000000004">
      <c r="C58" s="29"/>
      <c r="D58" s="29"/>
      <c r="E58" s="17"/>
      <c r="F58" s="12"/>
      <c r="H58" s="35" t="s">
        <v>17</v>
      </c>
      <c r="I58" s="35"/>
      <c r="J58" s="25">
        <f>J55/J56</f>
        <v>0.13636363636363635</v>
      </c>
      <c r="K58" s="25">
        <f t="shared" ref="K58:Q58" si="8">K55/K56</f>
        <v>0.45454545454545453</v>
      </c>
      <c r="L58" s="26">
        <f t="shared" si="8"/>
        <v>0.27272727272727271</v>
      </c>
      <c r="M58" s="26">
        <f t="shared" si="8"/>
        <v>0.54545454545454541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55000000000000004">
      <c r="C59" s="29"/>
      <c r="D59" s="29"/>
      <c r="E59" s="21"/>
      <c r="F59" s="12"/>
    </row>
    <row r="60" spans="2:17" x14ac:dyDescent="0.55000000000000004">
      <c r="C60" s="17"/>
      <c r="D60" s="17"/>
      <c r="E60" s="21"/>
      <c r="F60" s="12"/>
    </row>
    <row r="61" spans="2:17" x14ac:dyDescent="0.55000000000000004">
      <c r="J61" s="36"/>
      <c r="K61" s="36"/>
      <c r="L61" s="36"/>
      <c r="M61" s="36"/>
      <c r="N61" s="36"/>
      <c r="O61" s="36"/>
      <c r="P61" s="36"/>
    </row>
    <row r="62" spans="2:17" x14ac:dyDescent="0.55000000000000004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2023-06-25T20:05:59Z</dcterms:modified>
</cp:coreProperties>
</file>