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s1\Reporte\Parcial\R3\"/>
    </mc:Choice>
  </mc:AlternateContent>
  <xr:revisionPtr revIDLastSave="0" documentId="13_ncr:1_{ED28CAB8-40E1-4318-9AFB-BDFAB7B6A6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yO" sheetId="9" r:id="rId1"/>
    <sheet name="POO" sheetId="8" r:id="rId2"/>
    <sheet name="SAE" sheetId="7" r:id="rId3"/>
    <sheet name="TCD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8" l="1"/>
  <c r="K31" i="8"/>
  <c r="K30" i="8"/>
  <c r="K29" i="8"/>
  <c r="K28" i="8"/>
  <c r="K27" i="8"/>
  <c r="K26" i="8"/>
  <c r="K25" i="8"/>
  <c r="K24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V29" i="7"/>
  <c r="T29" i="7"/>
  <c r="T32" i="7" l="1"/>
  <c r="Q9" i="8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L55" i="9"/>
  <c r="K55" i="9"/>
  <c r="J55" i="9"/>
  <c r="P54" i="9"/>
  <c r="P57" i="9" s="1"/>
  <c r="O54" i="9"/>
  <c r="O57" i="9" s="1"/>
  <c r="N54" i="9"/>
  <c r="N57" i="9" s="1"/>
  <c r="M54" i="9"/>
  <c r="M57" i="9" s="1"/>
  <c r="L54" i="9"/>
  <c r="K54" i="9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P56" i="8"/>
  <c r="O56" i="8"/>
  <c r="N56" i="8"/>
  <c r="M56" i="8"/>
  <c r="L56" i="8"/>
  <c r="K56" i="8"/>
  <c r="J56" i="8"/>
  <c r="P55" i="8"/>
  <c r="O55" i="8"/>
  <c r="N55" i="8"/>
  <c r="M55" i="8"/>
  <c r="L55" i="8"/>
  <c r="K55" i="8"/>
  <c r="K58" i="8" s="1"/>
  <c r="J55" i="8"/>
  <c r="J58" i="8" s="1"/>
  <c r="P54" i="8"/>
  <c r="O54" i="8"/>
  <c r="N54" i="8"/>
  <c r="N57" i="8" s="1"/>
  <c r="M54" i="8"/>
  <c r="M57" i="8" s="1"/>
  <c r="L54" i="8"/>
  <c r="K54" i="8"/>
  <c r="K57" i="8" s="1"/>
  <c r="J54" i="8"/>
  <c r="J57" i="8" s="1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L57" i="7"/>
  <c r="K57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K58" i="7" s="1"/>
  <c r="J55" i="7"/>
  <c r="P54" i="7"/>
  <c r="P57" i="7" s="1"/>
  <c r="O54" i="7"/>
  <c r="O57" i="7" s="1"/>
  <c r="N54" i="7"/>
  <c r="N57" i="7" s="1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L58" i="9" l="1"/>
  <c r="L57" i="9"/>
  <c r="M58" i="9"/>
  <c r="P57" i="8"/>
  <c r="M58" i="8"/>
  <c r="P58" i="8"/>
  <c r="N58" i="8"/>
  <c r="O58" i="8"/>
  <c r="O57" i="8"/>
  <c r="L57" i="8"/>
  <c r="L58" i="8"/>
  <c r="K57" i="6"/>
  <c r="K58" i="6"/>
  <c r="K58" i="9"/>
  <c r="K57" i="9"/>
  <c r="J57" i="9"/>
  <c r="Q56" i="9"/>
  <c r="J58" i="9"/>
  <c r="Q55" i="9"/>
  <c r="Q58" i="9" s="1"/>
  <c r="Q56" i="8"/>
  <c r="Q54" i="9"/>
  <c r="Q57" i="9" s="1"/>
  <c r="J57" i="7"/>
  <c r="Q56" i="7"/>
  <c r="J58" i="7"/>
  <c r="Q55" i="8"/>
  <c r="Q58" i="8" s="1"/>
  <c r="Q54" i="8"/>
  <c r="Q57" i="8" s="1"/>
  <c r="Q55" i="7"/>
  <c r="Q58" i="7" s="1"/>
  <c r="Q54" i="7"/>
  <c r="Q57" i="7" s="1"/>
  <c r="Q56" i="6"/>
  <c r="M58" i="6"/>
  <c r="O58" i="6"/>
  <c r="Q54" i="6"/>
  <c r="Q55" i="6"/>
  <c r="Q57" i="6" l="1"/>
  <c r="Q58" i="6"/>
</calcChain>
</file>

<file path=xl/sharedStrings.xml><?xml version="1.0" encoding="utf-8"?>
<sst xmlns="http://schemas.openxmlformats.org/spreadsheetml/2006/main" count="288" uniqueCount="210">
  <si>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</si>
  <si>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</si>
  <si>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</si>
  <si>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</si>
  <si>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</si>
  <si>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</si>
  <si>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</si>
  <si>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</si>
  <si>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</si>
  <si>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</si>
  <si>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</si>
  <si>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</si>
  <si>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</si>
  <si>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</si>
  <si>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</si>
  <si>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</si>
  <si>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</si>
  <si>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</si>
  <si>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</si>
  <si>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</si>
  <si>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</si>
  <si>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</si>
  <si>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</si>
  <si>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</si>
  <si>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Topicos de Ciencia de Datos</t>
  </si>
  <si>
    <t>810-A</t>
  </si>
  <si>
    <t>Rogelio Enrique Telona Torres</t>
  </si>
  <si>
    <t>191U0389</t>
  </si>
  <si>
    <t>191U0391</t>
  </si>
  <si>
    <t>191U0395</t>
  </si>
  <si>
    <t>191U0396</t>
  </si>
  <si>
    <t>191U0397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</si>
  <si>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</si>
  <si>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</si>
  <si>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</si>
  <si>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</si>
  <si>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</si>
  <si>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</si>
  <si>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</si>
  <si>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</si>
  <si>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</si>
  <si>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</si>
  <si>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</si>
  <si>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</si>
  <si>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</si>
  <si>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</si>
  <si>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</si>
  <si>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</si>
  <si>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</si>
  <si>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</si>
  <si>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</si>
  <si>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</si>
  <si>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</si>
  <si>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</si>
  <si>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</si>
  <si>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</si>
  <si>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</si>
  <si>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Febrero - Julio 2023</t>
  </si>
  <si>
    <t>221U0413</t>
  </si>
  <si>
    <t>ALEMAN PRIETO GENESIS MILAGROS</t>
  </si>
  <si>
    <t>221U0793</t>
  </si>
  <si>
    <t>221U0415</t>
  </si>
  <si>
    <t>221U0416</t>
  </si>
  <si>
    <t>221U0420</t>
  </si>
  <si>
    <t>221U0423</t>
  </si>
  <si>
    <t>221U0424</t>
  </si>
  <si>
    <t>221U0490</t>
  </si>
  <si>
    <t>221U0489</t>
  </si>
  <si>
    <t>221U0430</t>
  </si>
  <si>
    <t>221U0432</t>
  </si>
  <si>
    <t>221U0440</t>
  </si>
  <si>
    <t>221U0852</t>
  </si>
  <si>
    <t>221U0454</t>
  </si>
  <si>
    <t>221U0460</t>
  </si>
  <si>
    <t>221U0768</t>
  </si>
  <si>
    <t>221U0461</t>
  </si>
  <si>
    <t>211U0672</t>
  </si>
  <si>
    <t>221U0464</t>
  </si>
  <si>
    <t>221U0465</t>
  </si>
  <si>
    <t>221U0471</t>
  </si>
  <si>
    <t>221U0494</t>
  </si>
  <si>
    <t>221U0473</t>
  </si>
  <si>
    <t>221U0483</t>
  </si>
  <si>
    <t>ARRES CHAMPALA MARTHA YOLETZI</t>
  </si>
  <si>
    <t>ARRES XOLO ARLETTE DEL CARMEN</t>
  </si>
  <si>
    <t>AZAMAR AZAMAR ANA LIZZET</t>
  </si>
  <si>
    <t>BAXIN SANCHEZ RAMSES DE JESUS</t>
  </si>
  <si>
    <t>BUSTAMANTE MEZO ALEXA DE JESÚS</t>
  </si>
  <si>
    <t>BUSTAMANTE MEZO ALEXIS NOE</t>
  </si>
  <si>
    <t>CAMPOS ALVAREZ ESTEFANIA</t>
  </si>
  <si>
    <t>CATEMAXCA SIXTEGA FERNANDA GUADALUPE</t>
  </si>
  <si>
    <t>CHAPOL XOLIO ENEDITH DE LUCIA</t>
  </si>
  <si>
    <t>CHIPOL PUCHETA KENIA LISBETH</t>
  </si>
  <si>
    <t>CRUZ COTO KEVIN IMANOL</t>
  </si>
  <si>
    <t>HERNANDEZ BURGOS JORGE</t>
  </si>
  <si>
    <t>IXTEPAN CHIPOL CESAR SAUL</t>
  </si>
  <si>
    <t>MENDOZA IGNOT HANNIA ITZEL</t>
  </si>
  <si>
    <t>MONTALVO GRACIA MIRANDA</t>
  </si>
  <si>
    <t>MONTESANO GÁLVEZ ALEXIA NICOLLE</t>
  </si>
  <si>
    <t>OJEDA LUA ALBERTO</t>
  </si>
  <si>
    <t>PASCUAL MIXTEGA IRAÍS YAMILET</t>
  </si>
  <si>
    <t>PIXTA IXBA AMAYRANI</t>
  </si>
  <si>
    <t>SEBA IXTEPAN ELIZABETH</t>
  </si>
  <si>
    <t>SÁNCHEZ HERNÁNDEZ ALAN MICHELL</t>
  </si>
  <si>
    <t>TAXILAGA ARENAL DIANA MARÍA</t>
  </si>
  <si>
    <t>VERGARA POLITO ROBERTO</t>
  </si>
  <si>
    <t>207-B</t>
  </si>
  <si>
    <t>210-A</t>
  </si>
  <si>
    <t>Programación Orientada a Objetos</t>
  </si>
  <si>
    <t>Administración y Organización de Datos</t>
  </si>
  <si>
    <t>410-A</t>
  </si>
  <si>
    <t>Software de aplicación ejecutivo</t>
  </si>
  <si>
    <t>221U0495</t>
  </si>
  <si>
    <t>221U0496</t>
  </si>
  <si>
    <t>221U0497</t>
  </si>
  <si>
    <t>221U0499</t>
  </si>
  <si>
    <t>221U0501</t>
  </si>
  <si>
    <t>221U0502</t>
  </si>
  <si>
    <t>221U0504</t>
  </si>
  <si>
    <t>221U0506</t>
  </si>
  <si>
    <t>221U0507</t>
  </si>
  <si>
    <t>221U0508</t>
  </si>
  <si>
    <t>221U0509</t>
  </si>
  <si>
    <t>221U0510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</si>
  <si>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</si>
  <si>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</si>
  <si>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</si>
  <si>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</si>
  <si>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</si>
  <si>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</si>
  <si>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</si>
  <si>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</si>
  <si>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221U0520</t>
  </si>
  <si>
    <t>221U0521</t>
  </si>
  <si>
    <t>221U0524</t>
  </si>
  <si>
    <t>221U0525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</si>
  <si>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</si>
  <si>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</si>
  <si>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</si>
  <si>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</si>
  <si>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</si>
  <si>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HERNANDEZ PEREZ ASLY</t>
  </si>
  <si>
    <t>MARIN GONZALEZ JOANA MICHELLE</t>
  </si>
  <si>
    <t>MENDIOLA MOLINA MARISA DE LOS ANGELES</t>
  </si>
  <si>
    <t>MONTAN MARTINEZ ANNETTE</t>
  </si>
  <si>
    <t>PAXTIAN CAMPECHANO RAFAEL</t>
  </si>
  <si>
    <t>PIO COMI CARLOS JAEL</t>
  </si>
  <si>
    <t>POLITO CHIGO KELVIN</t>
  </si>
  <si>
    <t>PUCHETA CONCHI MONSERRAT</t>
  </si>
  <si>
    <t>REYES GEREZANO ITZEL ELENA</t>
  </si>
  <si>
    <t>REYES TEPOX PABLO</t>
  </si>
  <si>
    <t>RODRIGUEZ COMI JOSE CARLOS</t>
  </si>
  <si>
    <t>RODRIGUEZ GONZALEZ JOSE MANUEL</t>
  </si>
  <si>
    <t>RODRIGUEZ VELASCO BRIAN</t>
  </si>
  <si>
    <t>ROMAN SANTIAGO SILVANA TIARE</t>
  </si>
  <si>
    <t>SAN JUAN VELASCO AXEL</t>
  </si>
  <si>
    <t>TEOBA COMI GUADALUPE</t>
  </si>
  <si>
    <t>TEOBAL DIAZ EMMANUEL DE JESUS</t>
  </si>
  <si>
    <t>TOTO FISCAL ISELA</t>
  </si>
  <si>
    <t>VICTORIO ORTIZ JOSE CARLOS</t>
  </si>
  <si>
    <t>211U0365</t>
  </si>
  <si>
    <t>211U0367</t>
  </si>
  <si>
    <t>211U0368</t>
  </si>
  <si>
    <t>211U0369</t>
  </si>
  <si>
    <t>211U0370</t>
  </si>
  <si>
    <t>211U0371</t>
  </si>
  <si>
    <t>201U0233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</si>
  <si>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</si>
  <si>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</si>
  <si>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</si>
  <si>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</si>
  <si>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</si>
  <si>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</si>
  <si>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</si>
  <si>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</si>
  <si>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211U0383</t>
  </si>
  <si>
    <t>211U0384</t>
  </si>
  <si>
    <t>211U0385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</si>
  <si>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</si>
  <si>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</si>
  <si>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</si>
  <si>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</si>
  <si>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</si>
  <si>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</si>
  <si>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</si>
  <si>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</si>
  <si>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</si>
  <si>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CAMPOS MARTINEZ YAHIR</t>
  </si>
  <si>
    <t>CARVAJAL ANTONIO EVELIN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</si>
  <si>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</si>
  <si>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</si>
  <si>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</si>
  <si>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</si>
  <si>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</si>
  <si>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</si>
  <si>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</si>
  <si>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</si>
  <si>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</si>
  <si>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</si>
  <si>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</si>
  <si>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</si>
  <si>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</si>
  <si>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PALAYOT COMI HEIDI EMIRETH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</si>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</sst>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/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0" fontId="0" fillId="0" borderId="0" xfId="0" quotePrefix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85164-2EAA-4DF5-887E-2FD96E95D722}">
  <dimension ref="B2:U62"/>
  <sheetViews>
    <sheetView tabSelected="1" topLeftCell="A19" zoomScale="85" zoomScaleNormal="85" workbookViewId="0">
      <selection activeCell="S10" sqref="S1:X104857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</cols>
  <sheetData>
    <row r="2" spans="2:18" ht="15.5" x14ac:dyDescent="0.3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35">
      <c r="C4" t="s">
        <v>0</v>
      </c>
      <c r="D4" s="40" t="s">
        <v>109</v>
      </c>
      <c r="E4" s="40"/>
      <c r="F4" s="40"/>
      <c r="G4" s="40"/>
      <c r="I4" t="s">
        <v>1</v>
      </c>
      <c r="J4" s="41" t="s">
        <v>110</v>
      </c>
      <c r="K4" s="41"/>
      <c r="M4" t="s">
        <v>2</v>
      </c>
      <c r="N4" s="42">
        <v>45050</v>
      </c>
      <c r="O4" s="4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1" t="s">
        <v>57</v>
      </c>
      <c r="E6" s="41"/>
      <c r="F6" s="41"/>
      <c r="G6" s="41"/>
      <c r="I6" s="27" t="s">
        <v>22</v>
      </c>
      <c r="J6" s="27"/>
      <c r="K6" s="43" t="s">
        <v>26</v>
      </c>
      <c r="L6" s="43"/>
      <c r="M6" s="43"/>
      <c r="N6" s="43"/>
      <c r="O6" s="43"/>
      <c r="P6" s="4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160</v>
      </c>
      <c r="D9" s="37" t="s">
        <v>185</v>
      </c>
      <c r="E9" s="37"/>
      <c r="F9" s="37"/>
      <c r="G9" s="37"/>
      <c r="H9" s="37"/>
      <c r="I9" s="37"/>
      <c r="J9" s="22">
        <v>0</v>
      </c>
      <c r="K9" s="17">
        <v>92</v>
      </c>
      <c r="L9" s="18">
        <v>97.33</v>
      </c>
      <c r="M9" s="4"/>
      <c r="N9" s="4"/>
      <c r="O9" s="4"/>
      <c r="P9" s="4"/>
      <c r="Q9" s="10">
        <f>SUM(J9:P9)/7</f>
        <v>27.047142857142855</v>
      </c>
    </row>
    <row r="10" spans="2:18" x14ac:dyDescent="0.35">
      <c r="B10" s="6">
        <f>B9+1</f>
        <v>2</v>
      </c>
      <c r="C10" s="3" t="s">
        <v>161</v>
      </c>
      <c r="D10" s="37" t="s">
        <v>186</v>
      </c>
      <c r="E10" s="37"/>
      <c r="F10" s="37"/>
      <c r="G10" s="37"/>
      <c r="H10" s="37"/>
      <c r="I10" s="37"/>
      <c r="J10" s="17">
        <v>80</v>
      </c>
      <c r="K10" s="17">
        <v>94.5</v>
      </c>
      <c r="L10" s="18">
        <v>98.67</v>
      </c>
      <c r="M10" s="4"/>
      <c r="N10" s="4"/>
      <c r="O10" s="4"/>
      <c r="P10" s="4"/>
      <c r="Q10" s="10">
        <f t="shared" ref="Q10:Q48" si="0">SUM(J10:P10)/7</f>
        <v>39.024285714285718</v>
      </c>
    </row>
    <row r="11" spans="2:18" x14ac:dyDescent="0.35">
      <c r="B11" s="6">
        <f t="shared" ref="B11:B53" si="1">B10+1</f>
        <v>3</v>
      </c>
      <c r="C11" s="3" t="s">
        <v>162</v>
      </c>
      <c r="D11" s="37" t="s">
        <v>187</v>
      </c>
      <c r="E11" s="37"/>
      <c r="F11" s="37"/>
      <c r="G11" s="37"/>
      <c r="H11" s="37"/>
      <c r="I11" s="37"/>
      <c r="J11" s="22">
        <v>92</v>
      </c>
      <c r="K11" s="17">
        <v>0</v>
      </c>
      <c r="L11" s="18">
        <v>100</v>
      </c>
      <c r="M11" s="4"/>
      <c r="N11" s="4"/>
      <c r="O11" s="4"/>
      <c r="P11" s="4"/>
      <c r="Q11" s="10">
        <f t="shared" si="0"/>
        <v>27.428571428571427</v>
      </c>
    </row>
    <row r="12" spans="2:18" x14ac:dyDescent="0.35">
      <c r="B12" s="6">
        <f t="shared" si="1"/>
        <v>4</v>
      </c>
      <c r="C12" s="3" t="s">
        <v>163</v>
      </c>
      <c r="D12" s="37" t="s">
        <v>188</v>
      </c>
      <c r="E12" s="37"/>
      <c r="F12" s="37"/>
      <c r="G12" s="37"/>
      <c r="H12" s="37"/>
      <c r="I12" s="37"/>
      <c r="J12" s="17">
        <v>95.33</v>
      </c>
      <c r="K12" s="17">
        <v>0</v>
      </c>
      <c r="L12" s="18">
        <v>95.33</v>
      </c>
      <c r="M12" s="4"/>
      <c r="N12" s="4"/>
      <c r="O12" s="4"/>
      <c r="P12" s="4"/>
      <c r="Q12" s="10">
        <f t="shared" si="0"/>
        <v>27.237142857142857</v>
      </c>
    </row>
    <row r="13" spans="2:18" x14ac:dyDescent="0.35">
      <c r="B13" s="6">
        <f t="shared" si="1"/>
        <v>5</v>
      </c>
      <c r="C13" s="3" t="s">
        <v>164</v>
      </c>
      <c r="D13" s="37" t="s">
        <v>189</v>
      </c>
      <c r="E13" s="37"/>
      <c r="F13" s="37"/>
      <c r="G13" s="37"/>
      <c r="H13" s="37"/>
      <c r="I13" s="37"/>
      <c r="J13" s="17">
        <v>84</v>
      </c>
      <c r="K13" s="17">
        <v>0</v>
      </c>
      <c r="L13" s="18">
        <v>100</v>
      </c>
      <c r="M13" s="4"/>
      <c r="N13" s="4"/>
      <c r="O13" s="4"/>
      <c r="P13" s="4"/>
      <c r="Q13" s="10">
        <f t="shared" si="0"/>
        <v>26.285714285714285</v>
      </c>
    </row>
    <row r="14" spans="2:18" x14ac:dyDescent="0.35">
      <c r="B14" s="6">
        <f t="shared" si="1"/>
        <v>6</v>
      </c>
      <c r="C14" s="3" t="s">
        <v>165</v>
      </c>
      <c r="D14" s="37" t="s">
        <v>190</v>
      </c>
      <c r="E14" s="37"/>
      <c r="F14" s="37"/>
      <c r="G14" s="37"/>
      <c r="H14" s="37"/>
      <c r="I14" s="37"/>
      <c r="J14" s="17">
        <v>96.67</v>
      </c>
      <c r="K14" s="17">
        <v>96</v>
      </c>
      <c r="L14" s="18">
        <v>95.33</v>
      </c>
      <c r="M14" s="4"/>
      <c r="N14" s="4"/>
      <c r="O14" s="4"/>
      <c r="P14" s="4"/>
      <c r="Q14" s="10">
        <f t="shared" si="0"/>
        <v>41.142857142857146</v>
      </c>
    </row>
    <row r="15" spans="2:18" x14ac:dyDescent="0.35">
      <c r="B15" s="6">
        <f t="shared" si="1"/>
        <v>7</v>
      </c>
      <c r="C15" s="3" t="s">
        <v>166</v>
      </c>
      <c r="D15" s="37" t="s">
        <v>191</v>
      </c>
      <c r="E15" s="37"/>
      <c r="F15" s="37"/>
      <c r="G15" s="37"/>
      <c r="H15" s="37"/>
      <c r="I15" s="37"/>
      <c r="J15" s="22">
        <v>0</v>
      </c>
      <c r="K15" s="17">
        <v>70</v>
      </c>
      <c r="L15" s="18">
        <v>0</v>
      </c>
      <c r="M15" s="4"/>
      <c r="N15" s="4"/>
      <c r="O15" s="4"/>
      <c r="P15" s="4"/>
      <c r="Q15" s="10">
        <f t="shared" si="0"/>
        <v>10</v>
      </c>
    </row>
    <row r="16" spans="2:18" x14ac:dyDescent="0.35">
      <c r="B16" s="6">
        <f t="shared" si="1"/>
        <v>8</v>
      </c>
      <c r="C16" s="3" t="s">
        <v>167</v>
      </c>
      <c r="D16" s="37" t="s">
        <v>192</v>
      </c>
      <c r="E16" s="37"/>
      <c r="F16" s="37"/>
      <c r="G16" s="37"/>
      <c r="H16" s="37"/>
      <c r="I16" s="37"/>
      <c r="J16" s="17">
        <v>100</v>
      </c>
      <c r="K16" s="17">
        <v>100</v>
      </c>
      <c r="L16" s="18">
        <v>100</v>
      </c>
      <c r="M16" s="4"/>
      <c r="N16" s="4"/>
      <c r="O16" s="4"/>
      <c r="P16" s="4"/>
      <c r="Q16" s="10">
        <f t="shared" si="0"/>
        <v>42.857142857142854</v>
      </c>
    </row>
    <row r="17" spans="2:21" x14ac:dyDescent="0.35">
      <c r="B17" s="6">
        <f t="shared" si="1"/>
        <v>9</v>
      </c>
      <c r="C17" s="3" t="s">
        <v>168</v>
      </c>
      <c r="D17" s="37" t="s">
        <v>193</v>
      </c>
      <c r="E17" s="37"/>
      <c r="F17" s="37"/>
      <c r="G17" s="37"/>
      <c r="H17" s="37"/>
      <c r="I17" s="37"/>
      <c r="J17" s="17">
        <v>82</v>
      </c>
      <c r="K17" s="17">
        <v>90.67</v>
      </c>
      <c r="L17" s="18">
        <v>97.33</v>
      </c>
      <c r="M17" s="4"/>
      <c r="N17" s="4"/>
      <c r="O17" s="4"/>
      <c r="P17" s="4"/>
      <c r="Q17" s="10">
        <f t="shared" si="0"/>
        <v>38.571428571428569</v>
      </c>
    </row>
    <row r="18" spans="2:21" x14ac:dyDescent="0.35">
      <c r="B18" s="6">
        <f t="shared" si="1"/>
        <v>10</v>
      </c>
      <c r="C18" s="3" t="s">
        <v>169</v>
      </c>
      <c r="D18" s="37" t="s">
        <v>194</v>
      </c>
      <c r="E18" s="37"/>
      <c r="F18" s="37"/>
      <c r="G18" s="37"/>
      <c r="H18" s="37"/>
      <c r="I18" s="37"/>
      <c r="J18" s="17">
        <v>98</v>
      </c>
      <c r="K18" s="17">
        <v>88</v>
      </c>
      <c r="L18" s="18">
        <v>100</v>
      </c>
      <c r="M18" s="4"/>
      <c r="N18" s="4"/>
      <c r="O18" s="4"/>
      <c r="P18" s="4"/>
      <c r="Q18" s="10">
        <f t="shared" si="0"/>
        <v>40.857142857142854</v>
      </c>
    </row>
    <row r="19" spans="2:21" x14ac:dyDescent="0.35">
      <c r="B19" s="6">
        <f t="shared" si="1"/>
        <v>11</v>
      </c>
      <c r="C19" s="3" t="s">
        <v>170</v>
      </c>
      <c r="D19" s="37" t="s">
        <v>195</v>
      </c>
      <c r="E19" s="37"/>
      <c r="F19" s="37"/>
      <c r="G19" s="37"/>
      <c r="H19" s="37"/>
      <c r="I19" s="37"/>
      <c r="J19" s="17">
        <v>0</v>
      </c>
      <c r="K19" s="17">
        <v>70</v>
      </c>
      <c r="L19" s="18">
        <v>0</v>
      </c>
      <c r="M19" s="4"/>
      <c r="N19" s="4"/>
      <c r="O19" s="4"/>
      <c r="P19" s="4"/>
      <c r="Q19" s="10">
        <f t="shared" si="0"/>
        <v>10</v>
      </c>
    </row>
    <row r="20" spans="2:21" x14ac:dyDescent="0.35">
      <c r="B20" s="6">
        <f t="shared" si="1"/>
        <v>12</v>
      </c>
      <c r="C20" s="3" t="s">
        <v>171</v>
      </c>
      <c r="D20" s="37" t="s">
        <v>196</v>
      </c>
      <c r="E20" s="37"/>
      <c r="F20" s="37"/>
      <c r="G20" s="37"/>
      <c r="H20" s="37"/>
      <c r="I20" s="37"/>
      <c r="J20" s="17">
        <v>98</v>
      </c>
      <c r="K20" s="17">
        <v>70</v>
      </c>
      <c r="L20" s="18">
        <v>98.33</v>
      </c>
      <c r="M20" s="4"/>
      <c r="N20" s="4"/>
      <c r="O20" s="4"/>
      <c r="P20" s="4"/>
      <c r="Q20" s="10">
        <f t="shared" si="0"/>
        <v>38.047142857142852</v>
      </c>
    </row>
    <row r="21" spans="2:21" x14ac:dyDescent="0.35">
      <c r="B21" s="6">
        <f t="shared" si="1"/>
        <v>13</v>
      </c>
      <c r="C21" s="3" t="s">
        <v>172</v>
      </c>
      <c r="D21" s="37" t="s">
        <v>197</v>
      </c>
      <c r="E21" s="37"/>
      <c r="F21" s="37"/>
      <c r="G21" s="37"/>
      <c r="H21" s="37"/>
      <c r="I21" s="37"/>
      <c r="J21" s="17">
        <v>100</v>
      </c>
      <c r="K21" s="17">
        <v>91.67</v>
      </c>
      <c r="L21" s="18">
        <v>100</v>
      </c>
      <c r="M21" s="4"/>
      <c r="N21" s="4"/>
      <c r="O21" s="4"/>
      <c r="P21" s="4"/>
      <c r="Q21" s="10">
        <f t="shared" si="0"/>
        <v>41.667142857142856</v>
      </c>
    </row>
    <row r="22" spans="2:21" x14ac:dyDescent="0.35">
      <c r="B22" s="6">
        <f t="shared" si="1"/>
        <v>14</v>
      </c>
      <c r="C22" s="3" t="s">
        <v>173</v>
      </c>
      <c r="D22" s="37" t="s">
        <v>198</v>
      </c>
      <c r="E22" s="37"/>
      <c r="F22" s="37"/>
      <c r="G22" s="37"/>
      <c r="H22" s="37"/>
      <c r="I22" s="37"/>
      <c r="J22" s="17">
        <v>88.67</v>
      </c>
      <c r="K22" s="17">
        <v>0</v>
      </c>
      <c r="L22" s="18">
        <v>100</v>
      </c>
      <c r="M22" s="4"/>
      <c r="N22" s="4"/>
      <c r="O22" s="4"/>
      <c r="P22" s="4"/>
      <c r="Q22" s="10">
        <f t="shared" si="0"/>
        <v>26.952857142857145</v>
      </c>
    </row>
    <row r="23" spans="2:21" x14ac:dyDescent="0.35">
      <c r="B23" s="6">
        <f t="shared" si="1"/>
        <v>15</v>
      </c>
      <c r="C23" s="3" t="s">
        <v>174</v>
      </c>
      <c r="D23" s="37" t="s">
        <v>199</v>
      </c>
      <c r="E23" s="37"/>
      <c r="F23" s="37"/>
      <c r="G23" s="37"/>
      <c r="H23" s="37"/>
      <c r="I23" s="37"/>
      <c r="J23" s="17">
        <v>100</v>
      </c>
      <c r="K23" s="17">
        <v>79</v>
      </c>
      <c r="L23" s="18">
        <v>97.33</v>
      </c>
      <c r="M23" s="4"/>
      <c r="N23" s="4"/>
      <c r="O23" s="4"/>
      <c r="P23" s="4"/>
      <c r="Q23" s="10">
        <f t="shared" si="0"/>
        <v>39.475714285714282</v>
      </c>
    </row>
    <row r="24" spans="2:21" x14ac:dyDescent="0.35">
      <c r="B24" s="6">
        <f t="shared" si="1"/>
        <v>16</v>
      </c>
      <c r="C24" s="3" t="s">
        <v>175</v>
      </c>
      <c r="D24" s="37" t="s">
        <v>200</v>
      </c>
      <c r="E24" s="37"/>
      <c r="F24" s="37"/>
      <c r="G24" s="37"/>
      <c r="H24" s="37"/>
      <c r="I24" s="37"/>
      <c r="J24" s="17">
        <v>85.33</v>
      </c>
      <c r="K24" s="17">
        <v>87.33</v>
      </c>
      <c r="L24" s="18">
        <v>100</v>
      </c>
      <c r="M24" s="4"/>
      <c r="N24" s="4"/>
      <c r="O24" s="4"/>
      <c r="P24" s="4"/>
      <c r="Q24" s="10">
        <f t="shared" si="0"/>
        <v>38.951428571428565</v>
      </c>
    </row>
    <row r="25" spans="2:21" x14ac:dyDescent="0.35">
      <c r="B25" s="6">
        <f t="shared" si="1"/>
        <v>17</v>
      </c>
      <c r="C25" s="3" t="s">
        <v>176</v>
      </c>
      <c r="D25" s="37" t="s">
        <v>201</v>
      </c>
      <c r="E25" s="37"/>
      <c r="F25" s="37"/>
      <c r="G25" s="37"/>
      <c r="H25" s="37"/>
      <c r="I25" s="37"/>
      <c r="J25" s="17">
        <v>82.67</v>
      </c>
      <c r="K25" s="17">
        <v>86.67</v>
      </c>
      <c r="L25" s="18">
        <v>100</v>
      </c>
      <c r="M25" s="4"/>
      <c r="N25" s="4"/>
      <c r="O25" s="4"/>
      <c r="P25" s="4"/>
      <c r="Q25" s="10">
        <f t="shared" si="0"/>
        <v>38.477142857142859</v>
      </c>
    </row>
    <row r="26" spans="2:21" x14ac:dyDescent="0.35">
      <c r="B26" s="6">
        <f t="shared" si="1"/>
        <v>18</v>
      </c>
      <c r="C26" s="3" t="s">
        <v>177</v>
      </c>
      <c r="D26" s="37" t="s">
        <v>202</v>
      </c>
      <c r="E26" s="37"/>
      <c r="F26" s="37"/>
      <c r="G26" s="37"/>
      <c r="H26" s="37"/>
      <c r="I26" s="37"/>
      <c r="J26" s="22">
        <v>95</v>
      </c>
      <c r="K26" s="17">
        <v>79</v>
      </c>
      <c r="L26" s="18">
        <v>98.33</v>
      </c>
      <c r="M26" s="4"/>
      <c r="N26" s="4"/>
      <c r="O26" s="4"/>
      <c r="P26" s="4"/>
      <c r="Q26" s="10">
        <f t="shared" si="0"/>
        <v>38.904285714285713</v>
      </c>
    </row>
    <row r="27" spans="2:21" x14ac:dyDescent="0.35">
      <c r="B27" s="6">
        <f t="shared" si="1"/>
        <v>19</v>
      </c>
      <c r="C27" s="3" t="s">
        <v>178</v>
      </c>
      <c r="D27" s="37" t="s">
        <v>203</v>
      </c>
      <c r="E27" s="37"/>
      <c r="F27" s="37"/>
      <c r="G27" s="37"/>
      <c r="H27" s="37"/>
      <c r="I27" s="37"/>
      <c r="J27" s="17">
        <v>98.67</v>
      </c>
      <c r="K27" s="17">
        <v>87</v>
      </c>
      <c r="L27" s="18">
        <v>93.67</v>
      </c>
      <c r="M27" s="4"/>
      <c r="N27" s="4"/>
      <c r="O27" s="4"/>
      <c r="P27" s="4"/>
      <c r="Q27" s="10">
        <f t="shared" si="0"/>
        <v>39.905714285714289</v>
      </c>
    </row>
    <row r="28" spans="2:21" x14ac:dyDescent="0.35">
      <c r="B28" s="6">
        <f t="shared" si="1"/>
        <v>20</v>
      </c>
      <c r="C28" s="3" t="s">
        <v>179</v>
      </c>
      <c r="D28" s="37" t="s">
        <v>204</v>
      </c>
      <c r="E28" s="37"/>
      <c r="F28" s="37"/>
      <c r="G28" s="37"/>
      <c r="H28" s="37"/>
      <c r="I28" s="37"/>
      <c r="J28" s="17">
        <v>100</v>
      </c>
      <c r="K28" s="17">
        <v>88.67</v>
      </c>
      <c r="L28" s="18">
        <v>100</v>
      </c>
      <c r="M28" s="4"/>
      <c r="N28" s="4"/>
      <c r="O28" s="4"/>
      <c r="P28" s="4"/>
      <c r="Q28" s="10">
        <f t="shared" si="0"/>
        <v>41.238571428571433</v>
      </c>
    </row>
    <row r="29" spans="2:21" x14ac:dyDescent="0.35">
      <c r="B29" s="6">
        <f t="shared" si="1"/>
        <v>21</v>
      </c>
      <c r="C29" s="3" t="s">
        <v>180</v>
      </c>
      <c r="D29" s="37" t="s">
        <v>205</v>
      </c>
      <c r="E29" s="37"/>
      <c r="F29" s="37"/>
      <c r="G29" s="37"/>
      <c r="H29" s="37"/>
      <c r="I29" s="37"/>
      <c r="J29" s="17">
        <v>96</v>
      </c>
      <c r="K29" s="17">
        <v>80.67</v>
      </c>
      <c r="L29" s="18">
        <v>97</v>
      </c>
      <c r="M29" s="4"/>
      <c r="N29" s="4"/>
      <c r="O29" s="4"/>
      <c r="P29" s="4"/>
      <c r="Q29" s="10">
        <f t="shared" si="0"/>
        <v>39.095714285714287</v>
      </c>
    </row>
    <row r="30" spans="2:21" x14ac:dyDescent="0.35">
      <c r="B30" s="6">
        <f t="shared" si="1"/>
        <v>22</v>
      </c>
      <c r="C30" s="3" t="s">
        <v>181</v>
      </c>
      <c r="D30" s="37" t="s">
        <v>206</v>
      </c>
      <c r="E30" s="37"/>
      <c r="F30" s="37"/>
      <c r="G30" s="37"/>
      <c r="H30" s="37"/>
      <c r="I30" s="37"/>
      <c r="J30" s="22">
        <v>0</v>
      </c>
      <c r="K30" s="17">
        <v>94.17</v>
      </c>
      <c r="L30" s="18">
        <v>95.33</v>
      </c>
      <c r="M30" s="4"/>
      <c r="N30" s="4"/>
      <c r="O30" s="4"/>
      <c r="P30" s="4"/>
      <c r="Q30" s="10">
        <f t="shared" si="0"/>
        <v>27.071428571428573</v>
      </c>
      <c r="S30" s="25"/>
      <c r="T30" s="25"/>
      <c r="U30" s="25"/>
    </row>
    <row r="31" spans="2:21" x14ac:dyDescent="0.35">
      <c r="B31" s="6">
        <f t="shared" si="1"/>
        <v>23</v>
      </c>
      <c r="C31" s="3" t="s">
        <v>182</v>
      </c>
      <c r="D31" s="37" t="s">
        <v>207</v>
      </c>
      <c r="E31" s="37"/>
      <c r="F31" s="37"/>
      <c r="G31" s="37"/>
      <c r="H31" s="37"/>
      <c r="I31" s="37"/>
      <c r="J31" s="17">
        <v>96</v>
      </c>
      <c r="K31" s="17">
        <v>91</v>
      </c>
      <c r="L31" s="18">
        <v>100</v>
      </c>
      <c r="M31" s="4"/>
      <c r="N31" s="4"/>
      <c r="O31" s="4"/>
      <c r="P31" s="4"/>
      <c r="Q31" s="10">
        <f t="shared" si="0"/>
        <v>41</v>
      </c>
      <c r="S31" s="25"/>
      <c r="T31" s="25"/>
      <c r="U31" s="25"/>
    </row>
    <row r="32" spans="2:21" x14ac:dyDescent="0.35">
      <c r="B32" s="6">
        <f t="shared" si="1"/>
        <v>24</v>
      </c>
      <c r="C32" s="3" t="s">
        <v>183</v>
      </c>
      <c r="D32" s="37" t="s">
        <v>208</v>
      </c>
      <c r="E32" s="37"/>
      <c r="F32" s="37"/>
      <c r="G32" s="37"/>
      <c r="H32" s="37"/>
      <c r="I32" s="37"/>
      <c r="J32" s="22">
        <v>0</v>
      </c>
      <c r="K32" s="17">
        <v>0</v>
      </c>
      <c r="L32" s="18">
        <v>94</v>
      </c>
      <c r="M32" s="4"/>
      <c r="N32" s="4"/>
      <c r="O32" s="4"/>
      <c r="P32" s="4"/>
      <c r="Q32" s="10">
        <f t="shared" si="0"/>
        <v>13.428571428571429</v>
      </c>
      <c r="S32" s="25"/>
      <c r="T32" s="25"/>
      <c r="U32" s="25"/>
    </row>
    <row r="33" spans="2:21" x14ac:dyDescent="0.35">
      <c r="B33" s="6">
        <f t="shared" si="1"/>
        <v>25</v>
      </c>
      <c r="C33" s="3" t="s">
        <v>184</v>
      </c>
      <c r="D33" s="37" t="s">
        <v>209</v>
      </c>
      <c r="E33" s="37"/>
      <c r="F33" s="37"/>
      <c r="G33" s="37"/>
      <c r="H33" s="37"/>
      <c r="I33" s="37"/>
      <c r="J33" s="17">
        <v>98</v>
      </c>
      <c r="K33" s="17">
        <v>0</v>
      </c>
      <c r="L33" s="18">
        <v>95.33</v>
      </c>
      <c r="M33" s="4"/>
      <c r="N33" s="4"/>
      <c r="O33" s="4"/>
      <c r="P33" s="4"/>
      <c r="Q33" s="10">
        <f t="shared" si="0"/>
        <v>27.618571428571425</v>
      </c>
      <c r="S33" s="25"/>
      <c r="T33" s="25"/>
      <c r="U33" s="25"/>
    </row>
    <row r="34" spans="2:21" x14ac:dyDescent="0.3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23"/>
      <c r="L34" s="4"/>
      <c r="M34" s="4"/>
      <c r="N34" s="4"/>
      <c r="O34" s="4"/>
      <c r="P34" s="4"/>
      <c r="Q34" s="10">
        <f t="shared" si="0"/>
        <v>0</v>
      </c>
      <c r="S34" s="25"/>
      <c r="T34" s="25"/>
      <c r="U34" s="25"/>
    </row>
    <row r="35" spans="2:21" x14ac:dyDescent="0.3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23"/>
      <c r="L35" s="4"/>
      <c r="M35" s="4"/>
      <c r="N35" s="4"/>
      <c r="O35" s="4"/>
      <c r="P35" s="4"/>
      <c r="Q35" s="10">
        <f t="shared" si="0"/>
        <v>0</v>
      </c>
      <c r="S35" s="25"/>
      <c r="T35" s="25"/>
      <c r="U35" s="25"/>
    </row>
    <row r="36" spans="2:21" x14ac:dyDescent="0.3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24"/>
      <c r="L36" s="4"/>
      <c r="M36" s="4"/>
      <c r="N36" s="4"/>
      <c r="O36" s="4"/>
      <c r="P36" s="4"/>
      <c r="Q36" s="10">
        <f t="shared" si="0"/>
        <v>0</v>
      </c>
      <c r="S36" s="25"/>
      <c r="T36" s="25"/>
      <c r="U36" s="25"/>
    </row>
    <row r="37" spans="2:21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23"/>
      <c r="L37" s="4"/>
      <c r="M37" s="4"/>
      <c r="N37" s="4"/>
      <c r="O37" s="4"/>
      <c r="P37" s="4"/>
      <c r="Q37" s="10">
        <f t="shared" si="0"/>
        <v>0</v>
      </c>
      <c r="S37" s="25"/>
      <c r="T37" s="25"/>
      <c r="U37" s="25"/>
    </row>
    <row r="38" spans="2:21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23"/>
      <c r="L38" s="4"/>
      <c r="M38" s="4"/>
      <c r="N38" s="4"/>
      <c r="O38" s="4"/>
      <c r="P38" s="4"/>
      <c r="Q38" s="10">
        <f t="shared" si="0"/>
        <v>0</v>
      </c>
      <c r="S38" s="25"/>
      <c r="T38" s="25"/>
      <c r="U38" s="25"/>
    </row>
    <row r="39" spans="2:21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23"/>
      <c r="L39" s="4"/>
      <c r="M39" s="4"/>
      <c r="N39" s="4"/>
      <c r="O39" s="4"/>
      <c r="P39" s="4"/>
      <c r="Q39" s="10">
        <f t="shared" si="0"/>
        <v>0</v>
      </c>
      <c r="S39" s="25"/>
      <c r="T39" s="25"/>
      <c r="U39" s="25"/>
    </row>
    <row r="40" spans="2:21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23"/>
      <c r="L40" s="4"/>
      <c r="M40" s="4"/>
      <c r="N40" s="4"/>
      <c r="O40" s="4"/>
      <c r="P40" s="4"/>
      <c r="Q40" s="10">
        <f t="shared" si="0"/>
        <v>0</v>
      </c>
      <c r="S40" s="25"/>
      <c r="T40" s="25"/>
      <c r="U40" s="25"/>
    </row>
    <row r="41" spans="2:21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23"/>
      <c r="L41" s="4"/>
      <c r="M41" s="4"/>
      <c r="N41" s="4"/>
      <c r="O41" s="4"/>
      <c r="P41" s="4"/>
      <c r="Q41" s="10">
        <f t="shared" si="0"/>
        <v>0</v>
      </c>
      <c r="S41" s="25"/>
      <c r="T41" s="25"/>
      <c r="U41" s="25"/>
    </row>
    <row r="42" spans="2:21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23"/>
      <c r="L42" s="4"/>
      <c r="M42" s="4"/>
      <c r="N42" s="4"/>
      <c r="O42" s="4"/>
      <c r="P42" s="4"/>
      <c r="Q42" s="10">
        <f t="shared" si="0"/>
        <v>0</v>
      </c>
    </row>
    <row r="43" spans="2:21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23"/>
      <c r="L43" s="4"/>
      <c r="M43" s="4"/>
      <c r="N43" s="4"/>
      <c r="O43" s="4"/>
      <c r="P43" s="4"/>
      <c r="Q43" s="10">
        <f t="shared" si="0"/>
        <v>0</v>
      </c>
    </row>
    <row r="44" spans="2:21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23"/>
      <c r="L44" s="4"/>
      <c r="M44" s="4"/>
      <c r="N44" s="4"/>
      <c r="O44" s="4"/>
      <c r="P44" s="4"/>
      <c r="Q44" s="10">
        <f t="shared" si="0"/>
        <v>0</v>
      </c>
    </row>
    <row r="45" spans="2:21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23"/>
      <c r="L45" s="4"/>
      <c r="M45" s="4"/>
      <c r="N45" s="4"/>
      <c r="O45" s="4"/>
      <c r="P45" s="4"/>
      <c r="Q45" s="10">
        <f t="shared" si="0"/>
        <v>0</v>
      </c>
    </row>
    <row r="46" spans="2:21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23"/>
      <c r="L46" s="4"/>
      <c r="M46" s="4"/>
      <c r="N46" s="4"/>
      <c r="O46" s="4"/>
      <c r="P46" s="4"/>
      <c r="Q46" s="10">
        <f t="shared" si="0"/>
        <v>0</v>
      </c>
    </row>
    <row r="47" spans="2:21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23"/>
      <c r="L47" s="4"/>
      <c r="M47" s="4"/>
      <c r="N47" s="4"/>
      <c r="O47" s="4"/>
      <c r="P47" s="4"/>
      <c r="Q47" s="10">
        <f t="shared" si="0"/>
        <v>0</v>
      </c>
    </row>
    <row r="48" spans="2:21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23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7"/>
      <c r="D54" s="27"/>
      <c r="E54" s="1"/>
      <c r="H54" s="36" t="s">
        <v>19</v>
      </c>
      <c r="I54" s="36"/>
      <c r="J54" s="11">
        <f>COUNTIF(J9:J53,"&gt;=70")</f>
        <v>20</v>
      </c>
      <c r="K54" s="11">
        <f t="shared" ref="K54:P54" si="3">COUNTIF(K9:K53,"&gt;=70")</f>
        <v>19</v>
      </c>
      <c r="L54" s="11">
        <f t="shared" si="3"/>
        <v>23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7"/>
      <c r="D55" s="27"/>
      <c r="E55" s="8"/>
      <c r="H55" s="31" t="s">
        <v>20</v>
      </c>
      <c r="I55" s="31"/>
      <c r="J55" s="12">
        <f>COUNTIF(J9:J53,"&lt;70")</f>
        <v>5</v>
      </c>
      <c r="K55" s="12">
        <f t="shared" ref="K55:Q55" si="5">COUNTIF(K9:K53,"&lt;70")</f>
        <v>6</v>
      </c>
      <c r="L55" s="12">
        <f t="shared" si="5"/>
        <v>2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7"/>
      <c r="D56" s="27"/>
      <c r="E56" s="27"/>
      <c r="H56" s="31" t="s">
        <v>21</v>
      </c>
      <c r="I56" s="31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7"/>
      <c r="D57" s="27"/>
      <c r="E57" s="1"/>
      <c r="H57" s="28" t="s">
        <v>16</v>
      </c>
      <c r="I57" s="28"/>
      <c r="J57" s="13">
        <f>J54/J56</f>
        <v>0.8</v>
      </c>
      <c r="K57" s="14">
        <f t="shared" ref="K57:Q57" si="7">K54/K56</f>
        <v>0.76</v>
      </c>
      <c r="L57" s="14">
        <f t="shared" si="7"/>
        <v>0.92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7"/>
      <c r="D58" s="27"/>
      <c r="E58" s="1"/>
      <c r="H58" s="28" t="s">
        <v>17</v>
      </c>
      <c r="I58" s="28"/>
      <c r="J58" s="13">
        <f>J55/J56</f>
        <v>0.2</v>
      </c>
      <c r="K58" s="13">
        <f t="shared" ref="K58:Q58" si="8">K55/K56</f>
        <v>0.24</v>
      </c>
      <c r="L58" s="14">
        <f t="shared" si="8"/>
        <v>0.08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7"/>
      <c r="D59" s="27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5BB8-F5D2-48DC-B947-E9C7E42F05EB}">
  <dimension ref="B2:AB62"/>
  <sheetViews>
    <sheetView topLeftCell="A7" zoomScale="70" zoomScaleNormal="70" workbookViewId="0">
      <selection activeCell="S7" sqref="S1:S104857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1" width="0" hidden="1" customWidth="1"/>
    <col min="22" max="22" width="11.1796875" bestFit="1" customWidth="1"/>
  </cols>
  <sheetData>
    <row r="2" spans="2:18" ht="15.5" x14ac:dyDescent="0.3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35">
      <c r="C4" t="s">
        <v>0</v>
      </c>
      <c r="D4" s="40" t="s">
        <v>108</v>
      </c>
      <c r="E4" s="40"/>
      <c r="F4" s="40"/>
      <c r="G4" s="40"/>
      <c r="I4" t="s">
        <v>1</v>
      </c>
      <c r="J4" s="41" t="s">
        <v>107</v>
      </c>
      <c r="K4" s="41"/>
      <c r="M4" t="s">
        <v>2</v>
      </c>
      <c r="N4" s="42">
        <v>45050</v>
      </c>
      <c r="O4" s="4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1" t="s">
        <v>57</v>
      </c>
      <c r="E6" s="41"/>
      <c r="F6" s="41"/>
      <c r="G6" s="41"/>
      <c r="I6" s="27" t="s">
        <v>22</v>
      </c>
      <c r="J6" s="27"/>
      <c r="K6" s="43" t="s">
        <v>26</v>
      </c>
      <c r="L6" s="43"/>
      <c r="M6" s="43"/>
      <c r="N6" s="43"/>
      <c r="O6" s="43"/>
      <c r="P6" s="4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112</v>
      </c>
      <c r="D9" s="37" t="s">
        <v>136</v>
      </c>
      <c r="E9" s="37"/>
      <c r="F9" s="37"/>
      <c r="G9" s="37"/>
      <c r="H9" s="37"/>
      <c r="I9" s="37"/>
      <c r="J9" s="16">
        <v>99</v>
      </c>
      <c r="K9" s="16">
        <f>SUM(I9:J9)</f>
        <v>99</v>
      </c>
      <c r="L9" s="17">
        <v>95</v>
      </c>
      <c r="M9" s="4"/>
      <c r="N9" s="4"/>
      <c r="O9" s="4"/>
      <c r="P9" s="4"/>
      <c r="Q9" s="10">
        <f>SUM(J9:P9)/7</f>
        <v>41.857142857142854</v>
      </c>
    </row>
    <row r="10" spans="2:18" x14ac:dyDescent="0.35">
      <c r="B10" s="6">
        <f>B9+1</f>
        <v>2</v>
      </c>
      <c r="C10" s="3" t="s">
        <v>113</v>
      </c>
      <c r="D10" s="37" t="s">
        <v>137</v>
      </c>
      <c r="E10" s="37"/>
      <c r="F10" s="37"/>
      <c r="G10" s="37"/>
      <c r="H10" s="37"/>
      <c r="I10" s="37"/>
      <c r="J10" s="16">
        <v>94</v>
      </c>
      <c r="K10" s="16">
        <f t="shared" ref="K10:K32" si="0">SUM(I10:J10)</f>
        <v>94</v>
      </c>
      <c r="L10" s="17">
        <v>100</v>
      </c>
      <c r="M10" s="4"/>
      <c r="N10" s="4"/>
      <c r="O10" s="4"/>
      <c r="P10" s="4"/>
      <c r="Q10" s="10">
        <f t="shared" ref="Q10:Q48" si="1">SUM(J10:P10)/7</f>
        <v>41.142857142857146</v>
      </c>
    </row>
    <row r="11" spans="2:18" x14ac:dyDescent="0.35">
      <c r="B11" s="6">
        <f t="shared" ref="B11:B53" si="2">B10+1</f>
        <v>3</v>
      </c>
      <c r="C11" s="3" t="s">
        <v>114</v>
      </c>
      <c r="D11" s="37" t="s">
        <v>138</v>
      </c>
      <c r="E11" s="37"/>
      <c r="F11" s="37"/>
      <c r="G11" s="37"/>
      <c r="H11" s="37"/>
      <c r="I11" s="37"/>
      <c r="J11" s="16">
        <v>100</v>
      </c>
      <c r="K11" s="16">
        <f t="shared" si="0"/>
        <v>100</v>
      </c>
      <c r="L11" s="17">
        <v>100</v>
      </c>
      <c r="M11" s="4"/>
      <c r="N11" s="4"/>
      <c r="O11" s="4"/>
      <c r="P11" s="4"/>
      <c r="Q11" s="10">
        <f t="shared" si="1"/>
        <v>42.857142857142854</v>
      </c>
    </row>
    <row r="12" spans="2:18" x14ac:dyDescent="0.35">
      <c r="B12" s="6">
        <f t="shared" si="2"/>
        <v>4</v>
      </c>
      <c r="C12" s="3" t="s">
        <v>115</v>
      </c>
      <c r="D12" s="37" t="s">
        <v>139</v>
      </c>
      <c r="E12" s="37"/>
      <c r="F12" s="37"/>
      <c r="G12" s="37"/>
      <c r="H12" s="37"/>
      <c r="I12" s="37"/>
      <c r="J12" s="16">
        <v>99</v>
      </c>
      <c r="K12" s="16">
        <f t="shared" si="0"/>
        <v>99</v>
      </c>
      <c r="L12" s="17">
        <v>86</v>
      </c>
      <c r="M12" s="4"/>
      <c r="N12" s="4"/>
      <c r="O12" s="4"/>
      <c r="P12" s="4"/>
      <c r="Q12" s="10">
        <f t="shared" si="1"/>
        <v>40.571428571428569</v>
      </c>
    </row>
    <row r="13" spans="2:18" x14ac:dyDescent="0.35">
      <c r="B13" s="6">
        <f t="shared" si="2"/>
        <v>5</v>
      </c>
      <c r="C13" s="3" t="s">
        <v>116</v>
      </c>
      <c r="D13" s="37" t="s">
        <v>140</v>
      </c>
      <c r="E13" s="37"/>
      <c r="F13" s="37"/>
      <c r="G13" s="37"/>
      <c r="H13" s="37"/>
      <c r="I13" s="37"/>
      <c r="J13" s="16">
        <v>86</v>
      </c>
      <c r="K13" s="16">
        <f t="shared" si="0"/>
        <v>86</v>
      </c>
      <c r="L13" s="17">
        <v>90</v>
      </c>
      <c r="M13" s="4"/>
      <c r="N13" s="4"/>
      <c r="O13" s="4"/>
      <c r="P13" s="4"/>
      <c r="Q13" s="10">
        <f t="shared" si="1"/>
        <v>37.428571428571431</v>
      </c>
    </row>
    <row r="14" spans="2:18" x14ac:dyDescent="0.35">
      <c r="B14" s="6">
        <f t="shared" si="2"/>
        <v>6</v>
      </c>
      <c r="C14" s="3" t="s">
        <v>117</v>
      </c>
      <c r="D14" s="37" t="s">
        <v>141</v>
      </c>
      <c r="E14" s="37"/>
      <c r="F14" s="37"/>
      <c r="G14" s="37"/>
      <c r="H14" s="37"/>
      <c r="I14" s="37"/>
      <c r="J14" s="16">
        <v>0</v>
      </c>
      <c r="K14" s="16">
        <f t="shared" si="0"/>
        <v>0</v>
      </c>
      <c r="L14" s="17">
        <v>0</v>
      </c>
      <c r="M14" s="4"/>
      <c r="N14" s="4"/>
      <c r="O14" s="4"/>
      <c r="P14" s="4"/>
      <c r="Q14" s="10">
        <f t="shared" si="1"/>
        <v>0</v>
      </c>
    </row>
    <row r="15" spans="2:18" x14ac:dyDescent="0.35">
      <c r="B15" s="6">
        <f t="shared" si="2"/>
        <v>7</v>
      </c>
      <c r="C15" s="3" t="s">
        <v>118</v>
      </c>
      <c r="D15" s="37" t="s">
        <v>142</v>
      </c>
      <c r="E15" s="37"/>
      <c r="F15" s="37"/>
      <c r="G15" s="37"/>
      <c r="H15" s="37"/>
      <c r="I15" s="37"/>
      <c r="J15" s="16">
        <v>96</v>
      </c>
      <c r="K15" s="16">
        <f t="shared" si="0"/>
        <v>96</v>
      </c>
      <c r="L15" s="17">
        <v>95</v>
      </c>
      <c r="M15" s="4"/>
      <c r="N15" s="4"/>
      <c r="O15" s="4"/>
      <c r="P15" s="4"/>
      <c r="Q15" s="10">
        <f t="shared" si="1"/>
        <v>41</v>
      </c>
    </row>
    <row r="16" spans="2:18" x14ac:dyDescent="0.35">
      <c r="B16" s="6">
        <f t="shared" si="2"/>
        <v>8</v>
      </c>
      <c r="C16" s="3" t="s">
        <v>119</v>
      </c>
      <c r="D16" s="37" t="s">
        <v>143</v>
      </c>
      <c r="E16" s="37"/>
      <c r="F16" s="37"/>
      <c r="G16" s="37"/>
      <c r="H16" s="37"/>
      <c r="I16" s="37"/>
      <c r="J16" s="16">
        <v>99</v>
      </c>
      <c r="K16" s="16">
        <f t="shared" si="0"/>
        <v>99</v>
      </c>
      <c r="L16" s="17">
        <v>80</v>
      </c>
      <c r="M16" s="4"/>
      <c r="N16" s="4"/>
      <c r="O16" s="4"/>
      <c r="P16" s="4"/>
      <c r="Q16" s="10">
        <f t="shared" si="1"/>
        <v>39.714285714285715</v>
      </c>
    </row>
    <row r="17" spans="2:28" x14ac:dyDescent="0.35">
      <c r="B17" s="6">
        <f t="shared" si="2"/>
        <v>9</v>
      </c>
      <c r="C17" s="3" t="s">
        <v>120</v>
      </c>
      <c r="D17" s="37" t="s">
        <v>144</v>
      </c>
      <c r="E17" s="37"/>
      <c r="F17" s="37"/>
      <c r="G17" s="37"/>
      <c r="H17" s="37"/>
      <c r="I17" s="37"/>
      <c r="J17" s="16">
        <v>100</v>
      </c>
      <c r="K17" s="16">
        <f t="shared" si="0"/>
        <v>100</v>
      </c>
      <c r="L17" s="17">
        <v>81</v>
      </c>
      <c r="M17" s="4"/>
      <c r="N17" s="4"/>
      <c r="O17" s="4"/>
      <c r="P17" s="4"/>
      <c r="Q17" s="10">
        <f t="shared" si="1"/>
        <v>40.142857142857146</v>
      </c>
    </row>
    <row r="18" spans="2:28" x14ac:dyDescent="0.35">
      <c r="B18" s="6">
        <f t="shared" si="2"/>
        <v>10</v>
      </c>
      <c r="C18" s="3" t="s">
        <v>121</v>
      </c>
      <c r="D18" s="37" t="s">
        <v>145</v>
      </c>
      <c r="E18" s="37"/>
      <c r="F18" s="37"/>
      <c r="G18" s="37"/>
      <c r="H18" s="37"/>
      <c r="I18" s="37"/>
      <c r="J18" s="16">
        <v>100</v>
      </c>
      <c r="K18" s="16">
        <f t="shared" si="0"/>
        <v>100</v>
      </c>
      <c r="L18" s="17">
        <v>86</v>
      </c>
      <c r="M18" s="4"/>
      <c r="N18" s="4"/>
      <c r="O18" s="4"/>
      <c r="P18" s="4"/>
      <c r="Q18" s="10">
        <f t="shared" si="1"/>
        <v>40.857142857142854</v>
      </c>
    </row>
    <row r="19" spans="2:28" x14ac:dyDescent="0.35">
      <c r="B19" s="6">
        <f t="shared" si="2"/>
        <v>11</v>
      </c>
      <c r="C19" s="3" t="s">
        <v>122</v>
      </c>
      <c r="D19" s="37" t="s">
        <v>146</v>
      </c>
      <c r="E19" s="37"/>
      <c r="F19" s="37"/>
      <c r="G19" s="37"/>
      <c r="H19" s="37"/>
      <c r="I19" s="37"/>
      <c r="J19" s="16">
        <v>99</v>
      </c>
      <c r="K19" s="16">
        <f t="shared" si="0"/>
        <v>99</v>
      </c>
      <c r="L19" s="17">
        <v>86</v>
      </c>
      <c r="M19" s="4"/>
      <c r="N19" s="4"/>
      <c r="O19" s="4"/>
      <c r="P19" s="4"/>
      <c r="Q19" s="10">
        <f t="shared" si="1"/>
        <v>40.571428571428569</v>
      </c>
    </row>
    <row r="20" spans="2:28" x14ac:dyDescent="0.35">
      <c r="B20" s="6">
        <f t="shared" si="2"/>
        <v>12</v>
      </c>
      <c r="C20" s="3" t="s">
        <v>123</v>
      </c>
      <c r="D20" s="37" t="s">
        <v>147</v>
      </c>
      <c r="E20" s="37"/>
      <c r="F20" s="37"/>
      <c r="G20" s="37"/>
      <c r="H20" s="37"/>
      <c r="I20" s="37"/>
      <c r="J20" s="16">
        <v>90</v>
      </c>
      <c r="K20" s="16">
        <f t="shared" si="0"/>
        <v>90</v>
      </c>
      <c r="L20" s="17">
        <v>0</v>
      </c>
      <c r="M20" s="4"/>
      <c r="N20" s="4"/>
      <c r="O20" s="4"/>
      <c r="P20" s="4"/>
      <c r="Q20" s="10">
        <f t="shared" si="1"/>
        <v>25.714285714285715</v>
      </c>
    </row>
    <row r="21" spans="2:28" x14ac:dyDescent="0.35">
      <c r="B21" s="6">
        <f t="shared" si="2"/>
        <v>13</v>
      </c>
      <c r="C21" s="3" t="s">
        <v>124</v>
      </c>
      <c r="D21" s="37" t="s">
        <v>148</v>
      </c>
      <c r="E21" s="37"/>
      <c r="F21" s="37"/>
      <c r="G21" s="37"/>
      <c r="H21" s="37"/>
      <c r="I21" s="37"/>
      <c r="J21" s="16">
        <v>100</v>
      </c>
      <c r="K21" s="16">
        <f t="shared" si="0"/>
        <v>100</v>
      </c>
      <c r="L21" s="17">
        <v>90</v>
      </c>
      <c r="M21" s="4"/>
      <c r="N21" s="4"/>
      <c r="O21" s="4"/>
      <c r="P21" s="4"/>
      <c r="Q21" s="10">
        <f t="shared" si="1"/>
        <v>41.428571428571431</v>
      </c>
      <c r="W21" s="20"/>
    </row>
    <row r="22" spans="2:28" x14ac:dyDescent="0.35">
      <c r="B22" s="6">
        <f t="shared" si="2"/>
        <v>14</v>
      </c>
      <c r="C22" s="3" t="s">
        <v>125</v>
      </c>
      <c r="D22" s="37" t="s">
        <v>149</v>
      </c>
      <c r="E22" s="37"/>
      <c r="F22" s="37"/>
      <c r="G22" s="37"/>
      <c r="H22" s="37"/>
      <c r="I22" s="37"/>
      <c r="J22" s="16">
        <v>96</v>
      </c>
      <c r="K22" s="16">
        <f t="shared" si="0"/>
        <v>96</v>
      </c>
      <c r="L22" s="17">
        <v>90</v>
      </c>
      <c r="M22" s="4"/>
      <c r="N22" s="4"/>
      <c r="O22" s="4"/>
      <c r="P22" s="4"/>
      <c r="Q22" s="10">
        <f t="shared" si="1"/>
        <v>40.285714285714285</v>
      </c>
    </row>
    <row r="23" spans="2:28" x14ac:dyDescent="0.35">
      <c r="B23" s="6">
        <f t="shared" si="2"/>
        <v>15</v>
      </c>
      <c r="C23" s="3" t="s">
        <v>126</v>
      </c>
      <c r="D23" s="37" t="s">
        <v>150</v>
      </c>
      <c r="E23" s="37"/>
      <c r="F23" s="37"/>
      <c r="G23" s="37"/>
      <c r="H23" s="37"/>
      <c r="I23" s="37"/>
      <c r="J23" s="16">
        <v>0</v>
      </c>
      <c r="K23" s="16">
        <v>0</v>
      </c>
      <c r="L23" s="17">
        <v>0</v>
      </c>
      <c r="M23" s="4"/>
      <c r="N23" s="4"/>
      <c r="O23" s="4"/>
      <c r="P23" s="4"/>
      <c r="Q23" s="10">
        <f t="shared" si="1"/>
        <v>0</v>
      </c>
    </row>
    <row r="24" spans="2:28" x14ac:dyDescent="0.35">
      <c r="B24" s="6">
        <f t="shared" si="2"/>
        <v>16</v>
      </c>
      <c r="C24" s="3" t="s">
        <v>127</v>
      </c>
      <c r="D24" s="37" t="s">
        <v>151</v>
      </c>
      <c r="E24" s="37"/>
      <c r="F24" s="37"/>
      <c r="G24" s="37"/>
      <c r="H24" s="37"/>
      <c r="I24" s="37"/>
      <c r="J24" s="16">
        <v>0</v>
      </c>
      <c r="K24" s="16">
        <f t="shared" si="0"/>
        <v>0</v>
      </c>
      <c r="L24" s="17">
        <v>0</v>
      </c>
      <c r="M24" s="4"/>
      <c r="N24" s="4"/>
      <c r="O24" s="4"/>
      <c r="P24" s="4"/>
      <c r="Q24" s="10">
        <f t="shared" si="1"/>
        <v>0</v>
      </c>
    </row>
    <row r="25" spans="2:28" x14ac:dyDescent="0.35">
      <c r="B25" s="6">
        <f t="shared" si="2"/>
        <v>17</v>
      </c>
      <c r="C25" s="3" t="s">
        <v>128</v>
      </c>
      <c r="D25" s="37" t="s">
        <v>152</v>
      </c>
      <c r="E25" s="37"/>
      <c r="F25" s="37"/>
      <c r="G25" s="37"/>
      <c r="H25" s="37"/>
      <c r="I25" s="37"/>
      <c r="J25" s="16">
        <v>100</v>
      </c>
      <c r="K25" s="16">
        <f t="shared" si="0"/>
        <v>100</v>
      </c>
      <c r="L25" s="17">
        <v>100</v>
      </c>
      <c r="M25" s="4"/>
      <c r="N25" s="4"/>
      <c r="O25" s="4"/>
      <c r="P25" s="4"/>
      <c r="Q25" s="10">
        <f t="shared" si="1"/>
        <v>42.857142857142854</v>
      </c>
    </row>
    <row r="26" spans="2:28" x14ac:dyDescent="0.35">
      <c r="B26" s="6">
        <f t="shared" si="2"/>
        <v>18</v>
      </c>
      <c r="C26" s="3" t="s">
        <v>129</v>
      </c>
      <c r="D26" s="37" t="s">
        <v>153</v>
      </c>
      <c r="E26" s="37"/>
      <c r="F26" s="37"/>
      <c r="G26" s="37"/>
      <c r="H26" s="37"/>
      <c r="I26" s="37"/>
      <c r="J26" s="16">
        <v>76</v>
      </c>
      <c r="K26" s="16">
        <f t="shared" si="0"/>
        <v>76</v>
      </c>
      <c r="L26" s="17">
        <v>70</v>
      </c>
      <c r="M26" s="4"/>
      <c r="N26" s="4"/>
      <c r="O26" s="4"/>
      <c r="P26" s="4"/>
      <c r="Q26" s="10">
        <f t="shared" si="1"/>
        <v>31.714285714285715</v>
      </c>
      <c r="U26" s="20"/>
    </row>
    <row r="27" spans="2:28" x14ac:dyDescent="0.35">
      <c r="B27" s="6">
        <f t="shared" si="2"/>
        <v>19</v>
      </c>
      <c r="C27" s="3" t="s">
        <v>130</v>
      </c>
      <c r="D27" s="37" t="s">
        <v>154</v>
      </c>
      <c r="E27" s="37"/>
      <c r="F27" s="37"/>
      <c r="G27" s="37"/>
      <c r="H27" s="37"/>
      <c r="I27" s="37"/>
      <c r="J27" s="16">
        <v>100</v>
      </c>
      <c r="K27" s="16">
        <f t="shared" si="0"/>
        <v>100</v>
      </c>
      <c r="L27" s="17">
        <v>90</v>
      </c>
      <c r="M27" s="4"/>
      <c r="N27" s="4"/>
      <c r="O27" s="4"/>
      <c r="P27" s="4"/>
      <c r="Q27" s="10">
        <f t="shared" si="1"/>
        <v>41.428571428571431</v>
      </c>
    </row>
    <row r="28" spans="2:28" x14ac:dyDescent="0.35">
      <c r="B28" s="6">
        <f t="shared" si="2"/>
        <v>20</v>
      </c>
      <c r="C28" s="3" t="s">
        <v>131</v>
      </c>
      <c r="D28" s="37" t="s">
        <v>155</v>
      </c>
      <c r="E28" s="37"/>
      <c r="F28" s="37"/>
      <c r="G28" s="37"/>
      <c r="H28" s="37"/>
      <c r="I28" s="37"/>
      <c r="J28" s="16">
        <v>95</v>
      </c>
      <c r="K28" s="16">
        <f t="shared" si="0"/>
        <v>95</v>
      </c>
      <c r="L28" s="17">
        <v>0</v>
      </c>
      <c r="M28" s="4"/>
      <c r="N28" s="4"/>
      <c r="O28" s="4"/>
      <c r="P28" s="4"/>
      <c r="Q28" s="10">
        <f t="shared" si="1"/>
        <v>27.142857142857142</v>
      </c>
    </row>
    <row r="29" spans="2:28" x14ac:dyDescent="0.35">
      <c r="B29" s="6">
        <f t="shared" si="2"/>
        <v>21</v>
      </c>
      <c r="C29" s="3" t="s">
        <v>132</v>
      </c>
      <c r="D29" s="37" t="s">
        <v>156</v>
      </c>
      <c r="E29" s="37"/>
      <c r="F29" s="37"/>
      <c r="G29" s="37"/>
      <c r="H29" s="37"/>
      <c r="I29" s="37"/>
      <c r="J29" s="16">
        <v>100</v>
      </c>
      <c r="K29" s="16">
        <f t="shared" si="0"/>
        <v>100</v>
      </c>
      <c r="L29" s="17">
        <v>100</v>
      </c>
      <c r="M29" s="4"/>
      <c r="N29" s="4"/>
      <c r="O29" s="4"/>
      <c r="P29" s="4"/>
      <c r="Q29" s="10">
        <f t="shared" si="1"/>
        <v>42.857142857142854</v>
      </c>
      <c r="V29" s="25"/>
      <c r="W29" s="25"/>
      <c r="X29" s="25"/>
      <c r="Y29" s="25"/>
      <c r="Z29" s="25"/>
      <c r="AA29" s="25"/>
      <c r="AB29" s="25"/>
    </row>
    <row r="30" spans="2:28" x14ac:dyDescent="0.35">
      <c r="B30" s="6">
        <f t="shared" si="2"/>
        <v>22</v>
      </c>
      <c r="C30" s="3" t="s">
        <v>133</v>
      </c>
      <c r="D30" s="37" t="s">
        <v>157</v>
      </c>
      <c r="E30" s="37"/>
      <c r="F30" s="37"/>
      <c r="G30" s="37"/>
      <c r="H30" s="37"/>
      <c r="I30" s="37"/>
      <c r="J30" s="16">
        <v>100</v>
      </c>
      <c r="K30" s="16">
        <f t="shared" si="0"/>
        <v>100</v>
      </c>
      <c r="L30" s="17">
        <v>90</v>
      </c>
      <c r="M30" s="4"/>
      <c r="N30" s="4"/>
      <c r="O30" s="4"/>
      <c r="P30" s="4"/>
      <c r="Q30" s="10">
        <f t="shared" si="1"/>
        <v>41.428571428571431</v>
      </c>
      <c r="V30" s="25"/>
      <c r="W30" s="25"/>
      <c r="X30" s="25"/>
      <c r="Y30" s="25"/>
      <c r="Z30" s="25"/>
      <c r="AA30" s="25"/>
      <c r="AB30" s="25"/>
    </row>
    <row r="31" spans="2:28" x14ac:dyDescent="0.35">
      <c r="B31" s="6">
        <f t="shared" si="2"/>
        <v>23</v>
      </c>
      <c r="C31" s="3" t="s">
        <v>134</v>
      </c>
      <c r="D31" s="37" t="s">
        <v>158</v>
      </c>
      <c r="E31" s="37"/>
      <c r="F31" s="37"/>
      <c r="G31" s="37"/>
      <c r="H31" s="37"/>
      <c r="I31" s="37"/>
      <c r="J31" s="16">
        <v>99</v>
      </c>
      <c r="K31" s="16">
        <f t="shared" si="0"/>
        <v>99</v>
      </c>
      <c r="L31" s="17">
        <v>85</v>
      </c>
      <c r="M31" s="4"/>
      <c r="N31" s="4"/>
      <c r="O31" s="4"/>
      <c r="P31" s="4"/>
      <c r="Q31" s="10">
        <f t="shared" si="1"/>
        <v>40.428571428571431</v>
      </c>
      <c r="V31" s="25"/>
      <c r="W31" s="25"/>
      <c r="X31" s="24"/>
      <c r="Y31" s="25"/>
      <c r="Z31" s="25"/>
      <c r="AA31" s="25"/>
      <c r="AB31" s="25"/>
    </row>
    <row r="32" spans="2:28" x14ac:dyDescent="0.35">
      <c r="B32" s="6">
        <f t="shared" si="2"/>
        <v>24</v>
      </c>
      <c r="C32" s="3" t="s">
        <v>135</v>
      </c>
      <c r="D32" s="37" t="s">
        <v>159</v>
      </c>
      <c r="E32" s="37"/>
      <c r="F32" s="37"/>
      <c r="G32" s="37"/>
      <c r="H32" s="37"/>
      <c r="I32" s="37"/>
      <c r="J32" s="16">
        <v>100</v>
      </c>
      <c r="K32" s="16">
        <f t="shared" si="0"/>
        <v>100</v>
      </c>
      <c r="L32" s="17">
        <v>90</v>
      </c>
      <c r="M32" s="4"/>
      <c r="N32" s="4"/>
      <c r="O32" s="4"/>
      <c r="P32" s="4"/>
      <c r="Q32" s="10">
        <f t="shared" si="1"/>
        <v>41.428571428571431</v>
      </c>
      <c r="S32" s="20"/>
      <c r="V32" s="25"/>
      <c r="W32" s="25"/>
      <c r="X32" s="25"/>
      <c r="Y32" s="25"/>
      <c r="Z32" s="25"/>
      <c r="AA32" s="25"/>
      <c r="AB32" s="25"/>
    </row>
    <row r="33" spans="2:28" x14ac:dyDescent="0.35">
      <c r="B33" s="6">
        <f t="shared" si="2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1"/>
        <v>0</v>
      </c>
      <c r="V33" s="25"/>
      <c r="W33" s="25"/>
      <c r="X33" s="25"/>
      <c r="Y33" s="25"/>
      <c r="Z33" s="25"/>
      <c r="AA33" s="25"/>
      <c r="AB33" s="25"/>
    </row>
    <row r="34" spans="2:28" x14ac:dyDescent="0.35">
      <c r="B34" s="6">
        <f t="shared" si="2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1"/>
        <v>0</v>
      </c>
      <c r="V34" s="25"/>
      <c r="W34" s="25"/>
      <c r="X34" s="25"/>
      <c r="Y34" s="25"/>
      <c r="Z34" s="25"/>
      <c r="AA34" s="25"/>
      <c r="AB34" s="25"/>
    </row>
    <row r="35" spans="2:28" x14ac:dyDescent="0.35">
      <c r="B35" s="6">
        <f t="shared" si="2"/>
        <v>27</v>
      </c>
      <c r="C35" s="6"/>
      <c r="D35" s="32"/>
      <c r="E35" s="32"/>
      <c r="F35" s="32"/>
      <c r="G35" s="32"/>
      <c r="H35" s="32"/>
      <c r="I35" s="32"/>
      <c r="J35" s="4"/>
      <c r="K35" s="24"/>
      <c r="L35" s="4"/>
      <c r="M35" s="4"/>
      <c r="N35" s="4"/>
      <c r="O35" s="4"/>
      <c r="P35" s="4"/>
      <c r="Q35" s="10">
        <f t="shared" si="1"/>
        <v>0</v>
      </c>
      <c r="V35" s="25"/>
      <c r="W35" s="25"/>
      <c r="X35" s="25"/>
      <c r="Y35" s="25"/>
      <c r="Z35" s="25"/>
      <c r="AA35" s="25"/>
      <c r="AB35" s="25"/>
    </row>
    <row r="36" spans="2:28" x14ac:dyDescent="0.35">
      <c r="B36" s="6">
        <f t="shared" si="2"/>
        <v>28</v>
      </c>
      <c r="C36" s="6"/>
      <c r="D36" s="32"/>
      <c r="E36" s="32"/>
      <c r="F36" s="32"/>
      <c r="G36" s="32"/>
      <c r="H36" s="32"/>
      <c r="I36" s="32"/>
      <c r="J36" s="4"/>
      <c r="K36" s="23"/>
      <c r="L36" s="4"/>
      <c r="M36" s="4"/>
      <c r="N36" s="4"/>
      <c r="O36" s="4"/>
      <c r="P36" s="4"/>
      <c r="Q36" s="10">
        <f t="shared" si="1"/>
        <v>0</v>
      </c>
      <c r="V36" s="25"/>
      <c r="W36" s="25"/>
      <c r="X36" s="25"/>
      <c r="Y36" s="25"/>
      <c r="Z36" s="25"/>
      <c r="AA36" s="25"/>
      <c r="AB36" s="25"/>
    </row>
    <row r="37" spans="2:28" x14ac:dyDescent="0.35">
      <c r="B37" s="6">
        <f t="shared" si="2"/>
        <v>29</v>
      </c>
      <c r="C37" s="6"/>
      <c r="D37" s="32"/>
      <c r="E37" s="32"/>
      <c r="F37" s="32"/>
      <c r="G37" s="32"/>
      <c r="H37" s="32"/>
      <c r="I37" s="32"/>
      <c r="J37" s="4"/>
      <c r="K37" s="23"/>
      <c r="L37" s="4"/>
      <c r="M37" s="4"/>
      <c r="N37" s="4"/>
      <c r="O37" s="4"/>
      <c r="P37" s="4"/>
      <c r="Q37" s="10">
        <f t="shared" si="1"/>
        <v>0</v>
      </c>
      <c r="V37" s="25"/>
      <c r="W37" s="25"/>
      <c r="X37" s="25"/>
      <c r="Y37" s="25"/>
      <c r="Z37" s="25"/>
      <c r="AA37" s="25"/>
      <c r="AB37" s="25"/>
    </row>
    <row r="38" spans="2:28" x14ac:dyDescent="0.35">
      <c r="B38" s="6">
        <f t="shared" si="2"/>
        <v>30</v>
      </c>
      <c r="C38" s="6"/>
      <c r="D38" s="32"/>
      <c r="E38" s="32"/>
      <c r="F38" s="32"/>
      <c r="G38" s="32"/>
      <c r="H38" s="32"/>
      <c r="I38" s="32"/>
      <c r="J38" s="4"/>
      <c r="K38" s="23"/>
      <c r="L38" s="4"/>
      <c r="M38" s="4"/>
      <c r="N38" s="4"/>
      <c r="O38" s="4"/>
      <c r="P38" s="4"/>
      <c r="Q38" s="10">
        <f t="shared" si="1"/>
        <v>0</v>
      </c>
      <c r="V38" s="25"/>
      <c r="W38" s="25"/>
      <c r="X38" s="25"/>
      <c r="Y38" s="25"/>
      <c r="Z38" s="25"/>
      <c r="AA38" s="25"/>
      <c r="AB38" s="25"/>
    </row>
    <row r="39" spans="2:28" x14ac:dyDescent="0.35">
      <c r="B39" s="6">
        <f t="shared" si="2"/>
        <v>31</v>
      </c>
      <c r="C39" s="6"/>
      <c r="D39" s="32"/>
      <c r="E39" s="32"/>
      <c r="F39" s="32"/>
      <c r="G39" s="32"/>
      <c r="H39" s="32"/>
      <c r="I39" s="32"/>
      <c r="J39" s="4"/>
      <c r="K39" s="23"/>
      <c r="L39" s="4"/>
      <c r="M39" s="4"/>
      <c r="N39" s="4"/>
      <c r="O39" s="4"/>
      <c r="P39" s="4"/>
      <c r="Q39" s="10">
        <f t="shared" si="1"/>
        <v>0</v>
      </c>
      <c r="V39" s="25"/>
      <c r="W39" s="25"/>
      <c r="X39" s="25"/>
      <c r="Y39" s="25"/>
      <c r="Z39" s="25"/>
      <c r="AA39" s="25"/>
      <c r="AB39" s="25"/>
    </row>
    <row r="40" spans="2:28" x14ac:dyDescent="0.35">
      <c r="B40" s="6">
        <f t="shared" si="2"/>
        <v>32</v>
      </c>
      <c r="C40" s="6"/>
      <c r="D40" s="32"/>
      <c r="E40" s="32"/>
      <c r="F40" s="32"/>
      <c r="G40" s="32"/>
      <c r="H40" s="32"/>
      <c r="I40" s="32"/>
      <c r="J40" s="4"/>
      <c r="K40" s="23"/>
      <c r="L40" s="4"/>
      <c r="M40" s="4"/>
      <c r="N40" s="4"/>
      <c r="O40" s="4"/>
      <c r="P40" s="4"/>
      <c r="Q40" s="10">
        <f t="shared" si="1"/>
        <v>0</v>
      </c>
      <c r="V40" s="25"/>
      <c r="W40" s="25"/>
      <c r="X40" s="25"/>
      <c r="Y40" s="25"/>
      <c r="Z40" s="25"/>
      <c r="AA40" s="25"/>
      <c r="AB40" s="25"/>
    </row>
    <row r="41" spans="2:28" x14ac:dyDescent="0.35">
      <c r="B41" s="6">
        <f t="shared" si="2"/>
        <v>33</v>
      </c>
      <c r="C41" s="6"/>
      <c r="D41" s="32"/>
      <c r="E41" s="32"/>
      <c r="F41" s="32"/>
      <c r="G41" s="32"/>
      <c r="H41" s="32"/>
      <c r="I41" s="32"/>
      <c r="J41" s="4"/>
      <c r="K41" s="23"/>
      <c r="L41" s="4"/>
      <c r="M41" s="4"/>
      <c r="N41" s="4"/>
      <c r="O41" s="4"/>
      <c r="P41" s="4"/>
      <c r="Q41" s="10">
        <f t="shared" si="1"/>
        <v>0</v>
      </c>
      <c r="V41" s="25"/>
      <c r="W41" s="25"/>
      <c r="X41" s="25"/>
      <c r="Y41" s="25"/>
      <c r="Z41" s="25"/>
      <c r="AA41" s="25"/>
      <c r="AB41" s="25"/>
    </row>
    <row r="42" spans="2:28" x14ac:dyDescent="0.35">
      <c r="B42" s="6">
        <f t="shared" si="2"/>
        <v>34</v>
      </c>
      <c r="C42" s="6"/>
      <c r="D42" s="32"/>
      <c r="E42" s="32"/>
      <c r="F42" s="32"/>
      <c r="G42" s="32"/>
      <c r="H42" s="32"/>
      <c r="I42" s="32"/>
      <c r="J42" s="4"/>
      <c r="K42" s="23"/>
      <c r="L42" s="4"/>
      <c r="M42" s="4"/>
      <c r="N42" s="4"/>
      <c r="O42" s="4"/>
      <c r="P42" s="4"/>
      <c r="Q42" s="10">
        <f t="shared" si="1"/>
        <v>0</v>
      </c>
      <c r="V42" s="25"/>
      <c r="W42" s="25"/>
      <c r="X42" s="25"/>
      <c r="Y42" s="25"/>
      <c r="Z42" s="25"/>
      <c r="AA42" s="25"/>
      <c r="AB42" s="25"/>
    </row>
    <row r="43" spans="2:28" x14ac:dyDescent="0.35">
      <c r="B43" s="6">
        <f t="shared" si="2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1"/>
        <v>0</v>
      </c>
      <c r="V43" s="25"/>
      <c r="W43" s="25"/>
      <c r="X43" s="25"/>
      <c r="Y43" s="25"/>
      <c r="Z43" s="25"/>
      <c r="AA43" s="25"/>
      <c r="AB43" s="25"/>
    </row>
    <row r="44" spans="2:28" x14ac:dyDescent="0.35">
      <c r="B44" s="6">
        <f t="shared" si="2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1"/>
        <v>0</v>
      </c>
      <c r="V44" s="25"/>
      <c r="W44" s="25"/>
      <c r="X44" s="25"/>
      <c r="Y44" s="25"/>
      <c r="Z44" s="25"/>
      <c r="AA44" s="25"/>
      <c r="AB44" s="25"/>
    </row>
    <row r="45" spans="2:28" x14ac:dyDescent="0.35">
      <c r="B45" s="6">
        <f t="shared" si="2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1"/>
        <v>0</v>
      </c>
      <c r="V45" s="25"/>
      <c r="W45" s="25"/>
      <c r="X45" s="25"/>
      <c r="Y45" s="25"/>
      <c r="Z45" s="25"/>
      <c r="AA45" s="25"/>
      <c r="AB45" s="25"/>
    </row>
    <row r="46" spans="2:28" x14ac:dyDescent="0.35">
      <c r="B46" s="6">
        <f t="shared" si="2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1"/>
        <v>0</v>
      </c>
      <c r="V46" s="25"/>
      <c r="W46" s="25"/>
      <c r="X46" s="25"/>
      <c r="Y46" s="25"/>
      <c r="Z46" s="25"/>
      <c r="AA46" s="25"/>
      <c r="AB46" s="25"/>
    </row>
    <row r="47" spans="2:28" x14ac:dyDescent="0.35">
      <c r="B47" s="6">
        <f t="shared" si="2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1"/>
        <v>0</v>
      </c>
      <c r="V47" s="25"/>
      <c r="W47" s="25"/>
      <c r="X47" s="25"/>
      <c r="Y47" s="25"/>
      <c r="Z47" s="25"/>
      <c r="AA47" s="25"/>
      <c r="AB47" s="25"/>
    </row>
    <row r="48" spans="2:28" x14ac:dyDescent="0.35">
      <c r="B48" s="6">
        <f t="shared" si="2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1"/>
        <v>0</v>
      </c>
      <c r="V48" s="25"/>
      <c r="W48" s="25"/>
      <c r="X48" s="25"/>
      <c r="Y48" s="25"/>
      <c r="Z48" s="25"/>
      <c r="AA48" s="25"/>
      <c r="AB48" s="25"/>
    </row>
    <row r="49" spans="2:28" x14ac:dyDescent="0.35">
      <c r="B49" s="6">
        <f t="shared" si="2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  <c r="V49" s="25"/>
      <c r="W49" s="25"/>
      <c r="X49" s="25"/>
      <c r="Y49" s="25"/>
      <c r="Z49" s="25"/>
      <c r="AA49" s="25"/>
      <c r="AB49" s="25"/>
    </row>
    <row r="50" spans="2:28" x14ac:dyDescent="0.35">
      <c r="B50" s="6">
        <f t="shared" si="2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3"/>
        <v>0</v>
      </c>
      <c r="V50" s="25"/>
      <c r="W50" s="25"/>
      <c r="X50" s="25"/>
      <c r="Y50" s="25"/>
      <c r="Z50" s="25"/>
      <c r="AA50" s="25"/>
      <c r="AB50" s="25"/>
    </row>
    <row r="51" spans="2:28" x14ac:dyDescent="0.35">
      <c r="B51" s="6">
        <f t="shared" si="2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28" x14ac:dyDescent="0.35">
      <c r="B52" s="6">
        <f t="shared" si="2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28" x14ac:dyDescent="0.35">
      <c r="B53" s="6">
        <f t="shared" si="2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28" x14ac:dyDescent="0.35">
      <c r="C54" s="27"/>
      <c r="D54" s="27"/>
      <c r="E54" s="1"/>
      <c r="H54" s="36" t="s">
        <v>19</v>
      </c>
      <c r="I54" s="36"/>
      <c r="J54" s="11">
        <f>COUNTIF(J9:J53,"&gt;=70")</f>
        <v>21</v>
      </c>
      <c r="K54" s="11">
        <f t="shared" ref="K54:P54" si="4">COUNTIF(K9:K53,"&gt;=70")</f>
        <v>21</v>
      </c>
      <c r="L54" s="11">
        <f t="shared" si="4"/>
        <v>19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28" x14ac:dyDescent="0.35">
      <c r="C55" s="27"/>
      <c r="D55" s="27"/>
      <c r="E55" s="8"/>
      <c r="H55" s="31" t="s">
        <v>20</v>
      </c>
      <c r="I55" s="31"/>
      <c r="J55" s="12">
        <f>COUNTIF(J9:J53,"&lt;70")</f>
        <v>3</v>
      </c>
      <c r="K55" s="12">
        <f t="shared" ref="K55:Q55" si="6">COUNTIF(K9:K53,"&lt;70")</f>
        <v>3</v>
      </c>
      <c r="L55" s="12">
        <f t="shared" si="6"/>
        <v>5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28" x14ac:dyDescent="0.35">
      <c r="C56" s="27"/>
      <c r="D56" s="27"/>
      <c r="E56" s="27"/>
      <c r="H56" s="31" t="s">
        <v>21</v>
      </c>
      <c r="I56" s="31"/>
      <c r="J56" s="12">
        <f>COUNT(J9:J53)</f>
        <v>24</v>
      </c>
      <c r="K56" s="12">
        <f t="shared" ref="K56:Q56" si="7">COUNT(K9:K53)</f>
        <v>24</v>
      </c>
      <c r="L56" s="12">
        <f t="shared" si="7"/>
        <v>24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28" x14ac:dyDescent="0.35">
      <c r="C57" s="27"/>
      <c r="D57" s="27"/>
      <c r="E57" s="1"/>
      <c r="H57" s="28" t="s">
        <v>16</v>
      </c>
      <c r="I57" s="28"/>
      <c r="J57" s="13">
        <f>J54/J56</f>
        <v>0.875</v>
      </c>
      <c r="K57" s="14">
        <f t="shared" ref="K57:Q57" si="8">K54/K56</f>
        <v>0.875</v>
      </c>
      <c r="L57" s="14">
        <f t="shared" si="8"/>
        <v>0.79166666666666663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28" x14ac:dyDescent="0.35">
      <c r="C58" s="27"/>
      <c r="D58" s="27"/>
      <c r="E58" s="1"/>
      <c r="H58" s="28" t="s">
        <v>17</v>
      </c>
      <c r="I58" s="28"/>
      <c r="J58" s="13">
        <f>J55/J56</f>
        <v>0.125</v>
      </c>
      <c r="K58" s="13">
        <f t="shared" ref="K58:Q58" si="9">K55/K56</f>
        <v>0.125</v>
      </c>
      <c r="L58" s="14">
        <f t="shared" si="9"/>
        <v>0.20833333333333334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28" x14ac:dyDescent="0.35">
      <c r="C59" s="27"/>
      <c r="D59" s="27"/>
      <c r="E59" s="8"/>
    </row>
    <row r="60" spans="2:28" x14ac:dyDescent="0.35">
      <c r="C60" s="1"/>
      <c r="D60" s="1"/>
      <c r="E60" s="8"/>
    </row>
    <row r="61" spans="2:28" x14ac:dyDescent="0.35">
      <c r="J61" s="29"/>
      <c r="K61" s="29"/>
      <c r="L61" s="29"/>
      <c r="M61" s="29"/>
      <c r="N61" s="29"/>
      <c r="O61" s="29"/>
      <c r="P61" s="29"/>
    </row>
    <row r="62" spans="2:28" x14ac:dyDescent="0.3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CAE2-239C-40EB-B605-D53EF329E914}">
  <dimension ref="B2:V62"/>
  <sheetViews>
    <sheetView topLeftCell="J22" zoomScale="70" zoomScaleNormal="7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2" width="0" hidden="1" customWidth="1"/>
  </cols>
  <sheetData>
    <row r="2" spans="2:18" ht="15.5" x14ac:dyDescent="0.3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35">
      <c r="C4" t="s">
        <v>0</v>
      </c>
      <c r="D4" s="40" t="s">
        <v>111</v>
      </c>
      <c r="E4" s="40"/>
      <c r="F4" s="40"/>
      <c r="G4" s="40"/>
      <c r="I4" t="s">
        <v>1</v>
      </c>
      <c r="J4" s="41" t="s">
        <v>106</v>
      </c>
      <c r="K4" s="41"/>
      <c r="M4" t="s">
        <v>2</v>
      </c>
      <c r="N4" s="42">
        <v>45050</v>
      </c>
      <c r="O4" s="4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1" t="s">
        <v>57</v>
      </c>
      <c r="E6" s="41"/>
      <c r="F6" s="41"/>
      <c r="G6" s="41"/>
      <c r="I6" s="27" t="s">
        <v>22</v>
      </c>
      <c r="J6" s="27"/>
      <c r="K6" s="43" t="s">
        <v>26</v>
      </c>
      <c r="L6" s="43"/>
      <c r="M6" s="43"/>
      <c r="N6" s="43"/>
      <c r="O6" s="43"/>
      <c r="P6" s="4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4" t="s">
        <v>58</v>
      </c>
      <c r="D9" s="44" t="s">
        <v>59</v>
      </c>
      <c r="E9" s="45"/>
      <c r="F9" s="45"/>
      <c r="G9" s="45"/>
      <c r="H9" s="45"/>
      <c r="I9" s="46"/>
      <c r="J9" s="18">
        <v>98</v>
      </c>
      <c r="K9" s="4"/>
      <c r="L9" s="4"/>
      <c r="M9" s="4"/>
      <c r="N9" s="4"/>
      <c r="O9" s="4"/>
      <c r="P9" s="4"/>
      <c r="Q9" s="10">
        <f>SUM(J9:P9)/7</f>
        <v>14</v>
      </c>
    </row>
    <row r="10" spans="2:18" x14ac:dyDescent="0.35">
      <c r="B10" s="6">
        <f>B9+1</f>
        <v>2</v>
      </c>
      <c r="C10" s="4" t="s">
        <v>60</v>
      </c>
      <c r="D10" s="44" t="s">
        <v>83</v>
      </c>
      <c r="E10" s="45"/>
      <c r="F10" s="45"/>
      <c r="G10" s="45"/>
      <c r="H10" s="45"/>
      <c r="I10" s="46"/>
      <c r="J10" s="18">
        <v>0</v>
      </c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4" t="s">
        <v>61</v>
      </c>
      <c r="D11" s="44" t="s">
        <v>84</v>
      </c>
      <c r="E11" s="45"/>
      <c r="F11" s="45"/>
      <c r="G11" s="45"/>
      <c r="H11" s="45"/>
      <c r="I11" s="46"/>
      <c r="J11" s="18">
        <v>84.24</v>
      </c>
      <c r="K11" s="4"/>
      <c r="L11" s="4"/>
      <c r="M11" s="4"/>
      <c r="N11" s="4"/>
      <c r="O11" s="4"/>
      <c r="P11" s="4"/>
      <c r="Q11" s="10">
        <f t="shared" si="0"/>
        <v>12.034285714285714</v>
      </c>
    </row>
    <row r="12" spans="2:18" x14ac:dyDescent="0.35">
      <c r="B12" s="6">
        <f t="shared" si="1"/>
        <v>4</v>
      </c>
      <c r="C12" s="4" t="s">
        <v>62</v>
      </c>
      <c r="D12" s="44" t="s">
        <v>85</v>
      </c>
      <c r="E12" s="45"/>
      <c r="F12" s="45"/>
      <c r="G12" s="45"/>
      <c r="H12" s="45"/>
      <c r="I12" s="46"/>
      <c r="J12" s="18">
        <v>78.430000000000007</v>
      </c>
      <c r="K12" s="4"/>
      <c r="L12" s="4"/>
      <c r="M12" s="4"/>
      <c r="N12" s="4"/>
      <c r="O12" s="4"/>
      <c r="P12" s="4"/>
      <c r="Q12" s="10">
        <f t="shared" si="0"/>
        <v>11.204285714285716</v>
      </c>
    </row>
    <row r="13" spans="2:18" x14ac:dyDescent="0.35">
      <c r="B13" s="6">
        <f t="shared" si="1"/>
        <v>5</v>
      </c>
      <c r="C13" s="4" t="s">
        <v>63</v>
      </c>
      <c r="D13" s="44" t="s">
        <v>86</v>
      </c>
      <c r="E13" s="45"/>
      <c r="F13" s="45"/>
      <c r="G13" s="45"/>
      <c r="H13" s="45"/>
      <c r="I13" s="46"/>
      <c r="J13" s="18">
        <v>70.459999999999994</v>
      </c>
      <c r="K13" s="4"/>
      <c r="L13" s="4"/>
      <c r="M13" s="4"/>
      <c r="N13" s="4"/>
      <c r="O13" s="4"/>
      <c r="P13" s="4"/>
      <c r="Q13" s="10">
        <f t="shared" si="0"/>
        <v>10.065714285714284</v>
      </c>
    </row>
    <row r="14" spans="2:18" x14ac:dyDescent="0.35">
      <c r="B14" s="6">
        <f t="shared" si="1"/>
        <v>6</v>
      </c>
      <c r="C14" s="4" t="s">
        <v>64</v>
      </c>
      <c r="D14" s="44" t="s">
        <v>87</v>
      </c>
      <c r="E14" s="45"/>
      <c r="F14" s="45"/>
      <c r="G14" s="45"/>
      <c r="H14" s="45"/>
      <c r="I14" s="46"/>
      <c r="J14" s="18">
        <v>95.67</v>
      </c>
      <c r="K14" s="4"/>
      <c r="L14" s="4"/>
      <c r="M14" s="4"/>
      <c r="N14" s="4"/>
      <c r="O14" s="4"/>
      <c r="P14" s="4"/>
      <c r="Q14" s="10">
        <f t="shared" si="0"/>
        <v>13.667142857142858</v>
      </c>
    </row>
    <row r="15" spans="2:18" x14ac:dyDescent="0.35">
      <c r="B15" s="6">
        <f t="shared" si="1"/>
        <v>7</v>
      </c>
      <c r="C15" s="4" t="s">
        <v>65</v>
      </c>
      <c r="D15" s="44" t="s">
        <v>88</v>
      </c>
      <c r="E15" s="45"/>
      <c r="F15" s="45"/>
      <c r="G15" s="45"/>
      <c r="H15" s="45"/>
      <c r="I15" s="46"/>
      <c r="J15" s="18">
        <v>94.42</v>
      </c>
      <c r="K15" s="4"/>
      <c r="L15" s="4"/>
      <c r="M15" s="4"/>
      <c r="N15" s="4"/>
      <c r="O15" s="4"/>
      <c r="P15" s="4"/>
      <c r="Q15" s="10">
        <f t="shared" si="0"/>
        <v>13.488571428571429</v>
      </c>
    </row>
    <row r="16" spans="2:18" x14ac:dyDescent="0.35">
      <c r="B16" s="6">
        <f t="shared" si="1"/>
        <v>8</v>
      </c>
      <c r="C16" s="4" t="s">
        <v>66</v>
      </c>
      <c r="D16" s="44" t="s">
        <v>89</v>
      </c>
      <c r="E16" s="45"/>
      <c r="F16" s="45"/>
      <c r="G16" s="45"/>
      <c r="H16" s="45"/>
      <c r="I16" s="46"/>
      <c r="J16" s="18">
        <v>91.58</v>
      </c>
      <c r="K16" s="4"/>
      <c r="L16" s="4"/>
      <c r="M16" s="4"/>
      <c r="N16" s="4"/>
      <c r="O16" s="4"/>
      <c r="P16" s="4"/>
      <c r="Q16" s="10">
        <f t="shared" si="0"/>
        <v>13.082857142857142</v>
      </c>
    </row>
    <row r="17" spans="2:22" x14ac:dyDescent="0.35">
      <c r="B17" s="6">
        <f t="shared" si="1"/>
        <v>9</v>
      </c>
      <c r="C17" s="4" t="s">
        <v>67</v>
      </c>
      <c r="D17" s="44" t="s">
        <v>90</v>
      </c>
      <c r="E17" s="45"/>
      <c r="F17" s="45"/>
      <c r="G17" s="45"/>
      <c r="H17" s="45"/>
      <c r="I17" s="46"/>
      <c r="J17" s="18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22" x14ac:dyDescent="0.35">
      <c r="B18" s="6">
        <f t="shared" si="1"/>
        <v>10</v>
      </c>
      <c r="C18" s="4" t="s">
        <v>68</v>
      </c>
      <c r="D18" s="44" t="s">
        <v>91</v>
      </c>
      <c r="E18" s="45"/>
      <c r="F18" s="45"/>
      <c r="G18" s="45"/>
      <c r="H18" s="45"/>
      <c r="I18" s="46"/>
      <c r="J18" s="18">
        <v>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22" x14ac:dyDescent="0.35">
      <c r="B19" s="6">
        <f t="shared" si="1"/>
        <v>11</v>
      </c>
      <c r="C19" s="4" t="s">
        <v>69</v>
      </c>
      <c r="D19" s="44" t="s">
        <v>92</v>
      </c>
      <c r="E19" s="45"/>
      <c r="F19" s="45"/>
      <c r="G19" s="45"/>
      <c r="H19" s="45"/>
      <c r="I19" s="46"/>
      <c r="J19" s="18">
        <v>88</v>
      </c>
      <c r="K19" s="4"/>
      <c r="L19" s="4"/>
      <c r="M19" s="4"/>
      <c r="N19" s="4"/>
      <c r="O19" s="4"/>
      <c r="P19" s="4"/>
      <c r="Q19" s="10">
        <f t="shared" si="0"/>
        <v>12.571428571428571</v>
      </c>
    </row>
    <row r="20" spans="2:22" x14ac:dyDescent="0.35">
      <c r="B20" s="6">
        <f t="shared" si="1"/>
        <v>12</v>
      </c>
      <c r="C20" s="4" t="s">
        <v>70</v>
      </c>
      <c r="D20" s="44" t="s">
        <v>93</v>
      </c>
      <c r="E20" s="45"/>
      <c r="F20" s="45"/>
      <c r="G20" s="45"/>
      <c r="H20" s="45"/>
      <c r="I20" s="46"/>
      <c r="J20" s="18">
        <v>86.45</v>
      </c>
      <c r="K20" s="4"/>
      <c r="L20" s="4"/>
      <c r="M20" s="4"/>
      <c r="N20" s="4"/>
      <c r="O20" s="4"/>
      <c r="P20" s="4"/>
      <c r="Q20" s="10">
        <f t="shared" si="0"/>
        <v>12.35</v>
      </c>
    </row>
    <row r="21" spans="2:22" x14ac:dyDescent="0.35">
      <c r="B21" s="6">
        <f t="shared" si="1"/>
        <v>13</v>
      </c>
      <c r="C21" s="4" t="s">
        <v>71</v>
      </c>
      <c r="D21" s="44" t="s">
        <v>94</v>
      </c>
      <c r="E21" s="45"/>
      <c r="F21" s="45"/>
      <c r="G21" s="45"/>
      <c r="H21" s="45"/>
      <c r="I21" s="46"/>
      <c r="J21" s="18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22" x14ac:dyDescent="0.35">
      <c r="B22" s="6">
        <f t="shared" si="1"/>
        <v>14</v>
      </c>
      <c r="C22" s="4" t="s">
        <v>72</v>
      </c>
      <c r="D22" s="44" t="s">
        <v>95</v>
      </c>
      <c r="E22" s="45"/>
      <c r="F22" s="45"/>
      <c r="G22" s="45"/>
      <c r="H22" s="45"/>
      <c r="I22" s="46"/>
      <c r="J22" s="18">
        <v>81.709999999999994</v>
      </c>
      <c r="K22" s="4"/>
      <c r="L22" s="4"/>
      <c r="M22" s="4"/>
      <c r="N22" s="4"/>
      <c r="O22" s="4"/>
      <c r="P22" s="4"/>
      <c r="Q22" s="10">
        <f t="shared" si="0"/>
        <v>11.672857142857142</v>
      </c>
    </row>
    <row r="23" spans="2:22" x14ac:dyDescent="0.35">
      <c r="B23" s="6">
        <f t="shared" si="1"/>
        <v>15</v>
      </c>
      <c r="C23" s="4" t="s">
        <v>73</v>
      </c>
      <c r="D23" s="44" t="s">
        <v>96</v>
      </c>
      <c r="E23" s="45"/>
      <c r="F23" s="45"/>
      <c r="G23" s="45"/>
      <c r="H23" s="45"/>
      <c r="I23" s="46"/>
      <c r="J23" s="18">
        <v>0</v>
      </c>
      <c r="K23" s="4"/>
      <c r="L23" s="4"/>
      <c r="M23" s="4"/>
      <c r="N23" s="4"/>
      <c r="O23" s="4"/>
      <c r="P23" s="4"/>
      <c r="Q23" s="10">
        <f t="shared" si="0"/>
        <v>0</v>
      </c>
    </row>
    <row r="24" spans="2:22" x14ac:dyDescent="0.35">
      <c r="B24" s="6">
        <f t="shared" si="1"/>
        <v>16</v>
      </c>
      <c r="C24" s="4" t="s">
        <v>74</v>
      </c>
      <c r="D24" s="44" t="s">
        <v>97</v>
      </c>
      <c r="E24" s="45"/>
      <c r="F24" s="45"/>
      <c r="G24" s="45"/>
      <c r="H24" s="45"/>
      <c r="I24" s="46"/>
      <c r="J24" s="18">
        <v>98</v>
      </c>
      <c r="K24" s="4"/>
      <c r="L24" s="4"/>
      <c r="M24" s="4"/>
      <c r="N24" s="4"/>
      <c r="O24" s="4"/>
      <c r="P24" s="4"/>
      <c r="Q24" s="10">
        <f t="shared" si="0"/>
        <v>14</v>
      </c>
    </row>
    <row r="25" spans="2:22" x14ac:dyDescent="0.35">
      <c r="B25" s="6">
        <f t="shared" si="1"/>
        <v>17</v>
      </c>
      <c r="C25" s="4" t="s">
        <v>75</v>
      </c>
      <c r="D25" s="44" t="s">
        <v>98</v>
      </c>
      <c r="E25" s="45"/>
      <c r="F25" s="45"/>
      <c r="G25" s="45"/>
      <c r="H25" s="45"/>
      <c r="I25" s="46"/>
      <c r="J25" s="18">
        <v>88.95</v>
      </c>
      <c r="K25" s="4"/>
      <c r="L25" s="4"/>
      <c r="M25" s="4"/>
      <c r="N25" s="4"/>
      <c r="O25" s="4"/>
      <c r="P25" s="4"/>
      <c r="Q25" s="10">
        <f t="shared" si="0"/>
        <v>12.707142857142857</v>
      </c>
    </row>
    <row r="26" spans="2:22" x14ac:dyDescent="0.35">
      <c r="B26" s="6">
        <f t="shared" si="1"/>
        <v>18</v>
      </c>
      <c r="C26" s="4" t="s">
        <v>76</v>
      </c>
      <c r="D26" s="44" t="s">
        <v>99</v>
      </c>
      <c r="E26" s="45"/>
      <c r="F26" s="45"/>
      <c r="G26" s="45"/>
      <c r="H26" s="45"/>
      <c r="I26" s="46"/>
      <c r="J26" s="18">
        <v>0</v>
      </c>
      <c r="K26" s="4"/>
      <c r="L26" s="4"/>
      <c r="M26" s="4"/>
      <c r="N26" s="4"/>
      <c r="O26" s="4"/>
      <c r="P26" s="4"/>
      <c r="Q26" s="10">
        <f t="shared" si="0"/>
        <v>0</v>
      </c>
    </row>
    <row r="27" spans="2:22" x14ac:dyDescent="0.35">
      <c r="B27" s="6">
        <f t="shared" si="1"/>
        <v>19</v>
      </c>
      <c r="C27" s="4" t="s">
        <v>77</v>
      </c>
      <c r="D27" s="44" t="s">
        <v>100</v>
      </c>
      <c r="E27" s="45"/>
      <c r="F27" s="45"/>
      <c r="G27" s="45"/>
      <c r="H27" s="45"/>
      <c r="I27" s="46"/>
      <c r="J27" s="18">
        <v>95.67</v>
      </c>
      <c r="K27" s="4"/>
      <c r="L27" s="4"/>
      <c r="M27" s="4"/>
      <c r="N27" s="4"/>
      <c r="O27" s="4"/>
      <c r="P27" s="4"/>
      <c r="Q27" s="10">
        <f t="shared" si="0"/>
        <v>13.667142857142858</v>
      </c>
      <c r="V27" s="20"/>
    </row>
    <row r="28" spans="2:22" x14ac:dyDescent="0.35">
      <c r="B28" s="6">
        <f t="shared" si="1"/>
        <v>20</v>
      </c>
      <c r="C28" s="4" t="s">
        <v>78</v>
      </c>
      <c r="D28" s="44" t="s">
        <v>101</v>
      </c>
      <c r="E28" s="45"/>
      <c r="F28" s="45"/>
      <c r="G28" s="45"/>
      <c r="H28" s="45"/>
      <c r="I28" s="46"/>
      <c r="J28" s="18">
        <v>93</v>
      </c>
      <c r="K28" s="4"/>
      <c r="L28" s="4"/>
      <c r="M28" s="4"/>
      <c r="N28" s="4"/>
      <c r="O28" s="4"/>
      <c r="P28" s="4"/>
      <c r="Q28" s="10">
        <f t="shared" si="0"/>
        <v>13.285714285714286</v>
      </c>
      <c r="T28">
        <v>24</v>
      </c>
      <c r="U28">
        <v>100</v>
      </c>
    </row>
    <row r="29" spans="2:22" x14ac:dyDescent="0.35">
      <c r="B29" s="6">
        <f t="shared" si="1"/>
        <v>21</v>
      </c>
      <c r="C29" s="4" t="s">
        <v>79</v>
      </c>
      <c r="D29" s="44" t="s">
        <v>102</v>
      </c>
      <c r="E29" s="45"/>
      <c r="F29" s="45"/>
      <c r="G29" s="45"/>
      <c r="H29" s="45"/>
      <c r="I29" s="46"/>
      <c r="J29" s="18">
        <v>94</v>
      </c>
      <c r="K29" s="4"/>
      <c r="L29" s="4"/>
      <c r="M29" s="4"/>
      <c r="N29" s="4"/>
      <c r="O29" s="4"/>
      <c r="P29" s="4"/>
      <c r="Q29" s="10">
        <f t="shared" si="0"/>
        <v>13.428571428571429</v>
      </c>
      <c r="T29">
        <f>COUNTIF(J9:J32,"&gt;=64")</f>
        <v>17</v>
      </c>
      <c r="V29" s="20">
        <f>T29*U28/T28</f>
        <v>70.833333333333329</v>
      </c>
    </row>
    <row r="30" spans="2:22" x14ac:dyDescent="0.35">
      <c r="B30" s="6">
        <f t="shared" si="1"/>
        <v>22</v>
      </c>
      <c r="C30" s="4" t="s">
        <v>80</v>
      </c>
      <c r="D30" s="44" t="s">
        <v>103</v>
      </c>
      <c r="E30" s="45"/>
      <c r="F30" s="45"/>
      <c r="G30" s="45"/>
      <c r="H30" s="45"/>
      <c r="I30" s="46"/>
      <c r="J30" s="18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22" x14ac:dyDescent="0.35">
      <c r="B31" s="6">
        <f t="shared" si="1"/>
        <v>23</v>
      </c>
      <c r="C31" s="4" t="s">
        <v>81</v>
      </c>
      <c r="D31" s="44" t="s">
        <v>104</v>
      </c>
      <c r="E31" s="45"/>
      <c r="F31" s="45"/>
      <c r="G31" s="45"/>
      <c r="H31" s="45"/>
      <c r="I31" s="46"/>
      <c r="J31" s="18">
        <v>94.33</v>
      </c>
      <c r="K31" s="4"/>
      <c r="L31" s="4"/>
      <c r="M31" s="4"/>
      <c r="N31" s="4"/>
      <c r="O31" s="4"/>
      <c r="P31" s="4"/>
      <c r="Q31" s="10">
        <f t="shared" si="0"/>
        <v>13.475714285714286</v>
      </c>
    </row>
    <row r="32" spans="2:22" x14ac:dyDescent="0.35">
      <c r="B32" s="6">
        <f t="shared" si="1"/>
        <v>24</v>
      </c>
      <c r="C32" s="4" t="s">
        <v>82</v>
      </c>
      <c r="D32" s="44" t="s">
        <v>105</v>
      </c>
      <c r="E32" s="45"/>
      <c r="F32" s="45"/>
      <c r="G32" s="45"/>
      <c r="H32" s="45"/>
      <c r="I32" s="46"/>
      <c r="J32" s="18">
        <v>95.5</v>
      </c>
      <c r="K32" s="4"/>
      <c r="L32" s="4"/>
      <c r="M32" s="4"/>
      <c r="N32" s="4"/>
      <c r="O32" s="4"/>
      <c r="P32" s="4"/>
      <c r="Q32" s="10">
        <f t="shared" si="0"/>
        <v>13.642857142857142</v>
      </c>
      <c r="T32" s="20">
        <f>AVERAGE(J9:J32)</f>
        <v>63.683750000000003</v>
      </c>
    </row>
    <row r="33" spans="2:17" x14ac:dyDescent="0.3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7"/>
      <c r="D54" s="27"/>
      <c r="E54" s="1"/>
      <c r="H54" s="36" t="s">
        <v>19</v>
      </c>
      <c r="I54" s="36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7"/>
      <c r="D55" s="27"/>
      <c r="E55" s="8"/>
      <c r="H55" s="31" t="s">
        <v>20</v>
      </c>
      <c r="I55" s="31"/>
      <c r="J55" s="12">
        <f>COUNTIF(J9:J53,"&lt;70")</f>
        <v>7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7"/>
      <c r="D56" s="27"/>
      <c r="E56" s="27"/>
      <c r="H56" s="31" t="s">
        <v>21</v>
      </c>
      <c r="I56" s="31"/>
      <c r="J56" s="12">
        <f>COUNT(J9:J53)</f>
        <v>24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7"/>
      <c r="D57" s="27"/>
      <c r="E57" s="1"/>
      <c r="H57" s="28" t="s">
        <v>16</v>
      </c>
      <c r="I57" s="28"/>
      <c r="J57" s="13">
        <f>J54/J56</f>
        <v>0.70833333333333337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7"/>
      <c r="D58" s="27"/>
      <c r="E58" s="1"/>
      <c r="H58" s="28" t="s">
        <v>17</v>
      </c>
      <c r="I58" s="28"/>
      <c r="J58" s="13">
        <f>J55/J56</f>
        <v>0.29166666666666669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7"/>
      <c r="D59" s="27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62"/>
  <sheetViews>
    <sheetView topLeftCell="A6" zoomScale="70" zoomScaleNormal="70" workbookViewId="0">
      <selection activeCell="S9" sqref="S9:X2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0" width="11.453125" hidden="1" customWidth="1"/>
    <col min="21" max="22" width="0" hidden="1" customWidth="1"/>
  </cols>
  <sheetData>
    <row r="2" spans="2:19" ht="15.5" x14ac:dyDescent="0.3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9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9" x14ac:dyDescent="0.35">
      <c r="C4" t="s">
        <v>0</v>
      </c>
      <c r="D4" s="40" t="s">
        <v>24</v>
      </c>
      <c r="E4" s="40"/>
      <c r="F4" s="40"/>
      <c r="G4" s="40"/>
      <c r="I4" t="s">
        <v>1</v>
      </c>
      <c r="J4" s="41" t="s">
        <v>25</v>
      </c>
      <c r="K4" s="41"/>
      <c r="M4" t="s">
        <v>2</v>
      </c>
      <c r="N4" s="42">
        <v>45050</v>
      </c>
      <c r="O4" s="42"/>
    </row>
    <row r="5" spans="2:19" ht="6.75" customHeight="1" x14ac:dyDescent="0.35">
      <c r="D5" s="5"/>
      <c r="E5" s="5"/>
      <c r="F5" s="5"/>
      <c r="G5" s="5"/>
    </row>
    <row r="6" spans="2:19" x14ac:dyDescent="0.35">
      <c r="C6" t="s">
        <v>3</v>
      </c>
      <c r="D6" s="41" t="s">
        <v>57</v>
      </c>
      <c r="E6" s="41"/>
      <c r="F6" s="41"/>
      <c r="G6" s="41"/>
      <c r="I6" s="27" t="s">
        <v>22</v>
      </c>
      <c r="J6" s="27"/>
      <c r="K6" s="43" t="s">
        <v>26</v>
      </c>
      <c r="L6" s="43"/>
      <c r="M6" s="43"/>
      <c r="N6" s="43"/>
      <c r="O6" s="43"/>
      <c r="P6" s="43"/>
    </row>
    <row r="7" spans="2:19" ht="11.25" customHeight="1" x14ac:dyDescent="0.35"/>
    <row r="8" spans="2:19" x14ac:dyDescent="0.3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35">
      <c r="B9" s="6">
        <v>1</v>
      </c>
      <c r="C9" s="4" t="s">
        <v>27</v>
      </c>
      <c r="D9" s="44" t="s">
        <v>42</v>
      </c>
      <c r="E9" s="45"/>
      <c r="F9" s="45"/>
      <c r="G9" s="45"/>
      <c r="H9" s="45"/>
      <c r="I9" s="46"/>
      <c r="J9" s="19">
        <v>98</v>
      </c>
      <c r="K9" s="26">
        <v>78</v>
      </c>
      <c r="L9" s="26">
        <v>78</v>
      </c>
      <c r="M9" s="4"/>
      <c r="N9" s="4"/>
      <c r="O9" s="4"/>
      <c r="P9" s="4"/>
      <c r="Q9" s="10">
        <f>SUM(J9:P9)/7</f>
        <v>36.285714285714285</v>
      </c>
      <c r="S9" s="26"/>
    </row>
    <row r="10" spans="2:19" x14ac:dyDescent="0.35">
      <c r="B10" s="6">
        <f>B9+1</f>
        <v>2</v>
      </c>
      <c r="C10" s="4" t="s">
        <v>28</v>
      </c>
      <c r="D10" s="44" t="s">
        <v>43</v>
      </c>
      <c r="E10" s="45"/>
      <c r="F10" s="45"/>
      <c r="G10" s="45"/>
      <c r="H10" s="45"/>
      <c r="I10" s="46"/>
      <c r="J10" s="19">
        <v>93</v>
      </c>
      <c r="K10" s="26">
        <v>70</v>
      </c>
      <c r="L10" s="26">
        <v>70</v>
      </c>
      <c r="M10" s="4"/>
      <c r="N10" s="4"/>
      <c r="O10" s="4"/>
      <c r="P10" s="4"/>
      <c r="Q10" s="10">
        <f t="shared" ref="Q10:Q48" si="0">SUM(J10:P10)/7</f>
        <v>33.285714285714285</v>
      </c>
      <c r="S10" s="26"/>
    </row>
    <row r="11" spans="2:19" x14ac:dyDescent="0.35">
      <c r="B11" s="6">
        <f t="shared" ref="B11:B53" si="1">B10+1</f>
        <v>3</v>
      </c>
      <c r="C11" s="4" t="s">
        <v>29</v>
      </c>
      <c r="D11" s="44" t="s">
        <v>44</v>
      </c>
      <c r="E11" s="45"/>
      <c r="F11" s="45"/>
      <c r="G11" s="45"/>
      <c r="H11" s="45"/>
      <c r="I11" s="46"/>
      <c r="J11" s="19">
        <v>93</v>
      </c>
      <c r="K11" s="26">
        <v>90</v>
      </c>
      <c r="L11" s="26">
        <v>90</v>
      </c>
      <c r="M11" s="4"/>
      <c r="N11" s="4"/>
      <c r="O11" s="4"/>
      <c r="P11" s="4"/>
      <c r="Q11" s="10">
        <f t="shared" si="0"/>
        <v>39</v>
      </c>
      <c r="S11" s="26"/>
    </row>
    <row r="12" spans="2:19" x14ac:dyDescent="0.35">
      <c r="B12" s="6">
        <f t="shared" si="1"/>
        <v>4</v>
      </c>
      <c r="C12" s="4" t="s">
        <v>30</v>
      </c>
      <c r="D12" s="44" t="s">
        <v>45</v>
      </c>
      <c r="E12" s="45"/>
      <c r="F12" s="45"/>
      <c r="G12" s="45"/>
      <c r="H12" s="45"/>
      <c r="I12" s="46"/>
      <c r="J12" s="19">
        <v>98</v>
      </c>
      <c r="K12" s="26">
        <v>90</v>
      </c>
      <c r="L12" s="26">
        <v>90</v>
      </c>
      <c r="M12" s="4"/>
      <c r="N12" s="4"/>
      <c r="O12" s="4"/>
      <c r="P12" s="4"/>
      <c r="Q12" s="10">
        <f t="shared" si="0"/>
        <v>39.714285714285715</v>
      </c>
      <c r="S12" s="26"/>
    </row>
    <row r="13" spans="2:19" x14ac:dyDescent="0.35">
      <c r="B13" s="6">
        <f t="shared" si="1"/>
        <v>5</v>
      </c>
      <c r="C13" s="4" t="s">
        <v>31</v>
      </c>
      <c r="D13" s="44" t="s">
        <v>46</v>
      </c>
      <c r="E13" s="45"/>
      <c r="F13" s="45"/>
      <c r="G13" s="45"/>
      <c r="H13" s="45"/>
      <c r="I13" s="46"/>
      <c r="J13" s="19">
        <v>98</v>
      </c>
      <c r="K13" s="26">
        <v>98</v>
      </c>
      <c r="L13" s="26">
        <v>98</v>
      </c>
      <c r="M13" s="4"/>
      <c r="N13" s="4"/>
      <c r="O13" s="4"/>
      <c r="P13" s="4"/>
      <c r="Q13" s="10">
        <f t="shared" si="0"/>
        <v>42</v>
      </c>
      <c r="S13" s="26"/>
    </row>
    <row r="14" spans="2:19" x14ac:dyDescent="0.35">
      <c r="B14" s="6">
        <f t="shared" si="1"/>
        <v>6</v>
      </c>
      <c r="C14" s="4" t="s">
        <v>32</v>
      </c>
      <c r="D14" s="44" t="s">
        <v>47</v>
      </c>
      <c r="E14" s="45"/>
      <c r="F14" s="45"/>
      <c r="G14" s="45"/>
      <c r="H14" s="45"/>
      <c r="I14" s="46"/>
      <c r="J14" s="19">
        <v>0</v>
      </c>
      <c r="K14" s="26">
        <v>74</v>
      </c>
      <c r="L14" s="26">
        <v>74</v>
      </c>
      <c r="M14" s="4"/>
      <c r="N14" s="4"/>
      <c r="O14" s="4"/>
      <c r="P14" s="4"/>
      <c r="Q14" s="10">
        <f t="shared" si="0"/>
        <v>21.142857142857142</v>
      </c>
      <c r="S14" s="26"/>
    </row>
    <row r="15" spans="2:19" x14ac:dyDescent="0.35">
      <c r="B15" s="6">
        <f t="shared" si="1"/>
        <v>7</v>
      </c>
      <c r="C15" s="4" t="s">
        <v>33</v>
      </c>
      <c r="D15" s="44" t="s">
        <v>48</v>
      </c>
      <c r="E15" s="45"/>
      <c r="F15" s="45"/>
      <c r="G15" s="45"/>
      <c r="H15" s="45"/>
      <c r="I15" s="46"/>
      <c r="J15" s="19">
        <v>100</v>
      </c>
      <c r="K15" s="26">
        <v>100</v>
      </c>
      <c r="L15" s="26">
        <v>100</v>
      </c>
      <c r="M15" s="4"/>
      <c r="N15" s="4"/>
      <c r="O15" s="4"/>
      <c r="P15" s="4"/>
      <c r="Q15" s="10">
        <f t="shared" si="0"/>
        <v>42.857142857142854</v>
      </c>
      <c r="S15" s="26"/>
    </row>
    <row r="16" spans="2:19" x14ac:dyDescent="0.35">
      <c r="B16" s="6">
        <f t="shared" si="1"/>
        <v>8</v>
      </c>
      <c r="C16" s="4" t="s">
        <v>34</v>
      </c>
      <c r="D16" s="44" t="s">
        <v>49</v>
      </c>
      <c r="E16" s="45"/>
      <c r="F16" s="45"/>
      <c r="G16" s="45"/>
      <c r="H16" s="45"/>
      <c r="I16" s="46"/>
      <c r="J16" s="19">
        <v>0</v>
      </c>
      <c r="K16" s="26">
        <v>86</v>
      </c>
      <c r="L16" s="26">
        <v>86</v>
      </c>
      <c r="M16" s="4"/>
      <c r="N16" s="4"/>
      <c r="O16" s="4"/>
      <c r="P16" s="4"/>
      <c r="Q16" s="10">
        <f t="shared" si="0"/>
        <v>24.571428571428573</v>
      </c>
      <c r="S16" s="26"/>
    </row>
    <row r="17" spans="2:20" x14ac:dyDescent="0.35">
      <c r="B17" s="6">
        <f t="shared" si="1"/>
        <v>9</v>
      </c>
      <c r="C17" s="4" t="s">
        <v>35</v>
      </c>
      <c r="D17" s="44" t="s">
        <v>50</v>
      </c>
      <c r="E17" s="45"/>
      <c r="F17" s="45"/>
      <c r="G17" s="45"/>
      <c r="H17" s="45"/>
      <c r="I17" s="46"/>
      <c r="J17" s="19">
        <v>99</v>
      </c>
      <c r="K17" s="26">
        <v>88</v>
      </c>
      <c r="L17" s="26">
        <v>88</v>
      </c>
      <c r="M17" s="4"/>
      <c r="N17" s="4"/>
      <c r="O17" s="4"/>
      <c r="P17" s="4"/>
      <c r="Q17" s="10">
        <f t="shared" si="0"/>
        <v>39.285714285714285</v>
      </c>
      <c r="S17" s="26"/>
    </row>
    <row r="18" spans="2:20" x14ac:dyDescent="0.35">
      <c r="B18" s="6">
        <f t="shared" si="1"/>
        <v>10</v>
      </c>
      <c r="C18" s="4" t="s">
        <v>36</v>
      </c>
      <c r="D18" s="44" t="s">
        <v>51</v>
      </c>
      <c r="E18" s="45"/>
      <c r="F18" s="45"/>
      <c r="G18" s="45"/>
      <c r="H18" s="45"/>
      <c r="I18" s="46"/>
      <c r="J18" s="19">
        <v>80</v>
      </c>
      <c r="K18" s="26">
        <v>97</v>
      </c>
      <c r="L18" s="26">
        <v>97</v>
      </c>
      <c r="M18" s="4"/>
      <c r="N18" s="4"/>
      <c r="O18" s="4"/>
      <c r="P18" s="4"/>
      <c r="Q18" s="10">
        <f t="shared" si="0"/>
        <v>39.142857142857146</v>
      </c>
      <c r="S18" s="26"/>
    </row>
    <row r="19" spans="2:20" x14ac:dyDescent="0.35">
      <c r="B19" s="6">
        <f t="shared" si="1"/>
        <v>11</v>
      </c>
      <c r="C19" s="4" t="s">
        <v>37</v>
      </c>
      <c r="D19" s="44" t="s">
        <v>52</v>
      </c>
      <c r="E19" s="45"/>
      <c r="F19" s="45"/>
      <c r="G19" s="45"/>
      <c r="H19" s="45"/>
      <c r="I19" s="46"/>
      <c r="J19" s="19">
        <v>0</v>
      </c>
      <c r="K19" s="26">
        <v>0</v>
      </c>
      <c r="L19" s="26">
        <v>0</v>
      </c>
      <c r="M19" s="4"/>
      <c r="N19" s="4"/>
      <c r="O19" s="4"/>
      <c r="P19" s="4"/>
      <c r="Q19" s="10">
        <f t="shared" si="0"/>
        <v>0</v>
      </c>
      <c r="S19" s="26"/>
      <c r="T19" s="21"/>
    </row>
    <row r="20" spans="2:20" x14ac:dyDescent="0.35">
      <c r="B20" s="6">
        <f t="shared" si="1"/>
        <v>12</v>
      </c>
      <c r="C20" s="4" t="s">
        <v>38</v>
      </c>
      <c r="D20" s="44" t="s">
        <v>53</v>
      </c>
      <c r="E20" s="45"/>
      <c r="F20" s="45"/>
      <c r="G20" s="45"/>
      <c r="H20" s="45"/>
      <c r="I20" s="46"/>
      <c r="J20" s="19">
        <v>100</v>
      </c>
      <c r="K20" s="26">
        <v>99</v>
      </c>
      <c r="L20" s="26">
        <v>99</v>
      </c>
      <c r="M20" s="4"/>
      <c r="N20" s="4"/>
      <c r="O20" s="4"/>
      <c r="P20" s="4"/>
      <c r="Q20" s="10">
        <f t="shared" si="0"/>
        <v>42.571428571428569</v>
      </c>
      <c r="S20" s="26"/>
    </row>
    <row r="21" spans="2:20" x14ac:dyDescent="0.35">
      <c r="B21" s="6">
        <f t="shared" si="1"/>
        <v>13</v>
      </c>
      <c r="C21" s="4" t="s">
        <v>39</v>
      </c>
      <c r="D21" s="44" t="s">
        <v>54</v>
      </c>
      <c r="E21" s="45"/>
      <c r="F21" s="45"/>
      <c r="G21" s="45"/>
      <c r="H21" s="45"/>
      <c r="I21" s="46"/>
      <c r="J21" s="19">
        <v>97.5</v>
      </c>
      <c r="K21" s="26">
        <v>85</v>
      </c>
      <c r="L21" s="26">
        <v>85</v>
      </c>
      <c r="M21" s="4"/>
      <c r="N21" s="4"/>
      <c r="O21" s="4"/>
      <c r="P21" s="4"/>
      <c r="Q21" s="10">
        <f t="shared" si="0"/>
        <v>38.214285714285715</v>
      </c>
      <c r="S21" s="26"/>
    </row>
    <row r="22" spans="2:20" x14ac:dyDescent="0.35">
      <c r="B22" s="6">
        <f t="shared" si="1"/>
        <v>14</v>
      </c>
      <c r="C22" s="4" t="s">
        <v>40</v>
      </c>
      <c r="D22" s="44" t="s">
        <v>55</v>
      </c>
      <c r="E22" s="45"/>
      <c r="F22" s="45"/>
      <c r="G22" s="45"/>
      <c r="H22" s="45"/>
      <c r="I22" s="46"/>
      <c r="J22" s="19">
        <v>100</v>
      </c>
      <c r="K22" s="26">
        <v>93</v>
      </c>
      <c r="L22" s="26">
        <v>93</v>
      </c>
      <c r="M22" s="4"/>
      <c r="N22" s="4"/>
      <c r="O22" s="4"/>
      <c r="P22" s="4"/>
      <c r="Q22" s="10">
        <f t="shared" si="0"/>
        <v>40.857142857142854</v>
      </c>
      <c r="S22" s="26"/>
    </row>
    <row r="23" spans="2:20" x14ac:dyDescent="0.35">
      <c r="B23" s="6">
        <f t="shared" si="1"/>
        <v>15</v>
      </c>
      <c r="C23" s="4" t="s">
        <v>41</v>
      </c>
      <c r="D23" s="44" t="s">
        <v>56</v>
      </c>
      <c r="E23" s="45"/>
      <c r="F23" s="45"/>
      <c r="G23" s="45"/>
      <c r="H23" s="45"/>
      <c r="I23" s="46"/>
      <c r="J23" s="19">
        <v>98</v>
      </c>
      <c r="K23" s="26">
        <v>87</v>
      </c>
      <c r="L23" s="26">
        <v>87</v>
      </c>
      <c r="M23" s="4"/>
      <c r="N23" s="4"/>
      <c r="O23" s="4"/>
      <c r="P23" s="4"/>
      <c r="Q23" s="10">
        <f t="shared" si="0"/>
        <v>38.857142857142854</v>
      </c>
      <c r="S23" s="26"/>
      <c r="T23" s="20"/>
    </row>
    <row r="24" spans="2:20" x14ac:dyDescent="0.35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20" x14ac:dyDescent="0.35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20" x14ac:dyDescent="0.35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0" x14ac:dyDescent="0.35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0" x14ac:dyDescent="0.35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0" x14ac:dyDescent="0.35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0" x14ac:dyDescent="0.3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0" x14ac:dyDescent="0.3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0" x14ac:dyDescent="0.3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7"/>
      <c r="D54" s="27"/>
      <c r="E54" s="1"/>
      <c r="H54" s="36" t="s">
        <v>19</v>
      </c>
      <c r="I54" s="36"/>
      <c r="J54" s="11">
        <f>COUNTIF(J9:J53,"&gt;=70")</f>
        <v>12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7"/>
      <c r="D55" s="27"/>
      <c r="E55" s="8"/>
      <c r="H55" s="31" t="s">
        <v>20</v>
      </c>
      <c r="I55" s="31"/>
      <c r="J55" s="12">
        <f>COUNTIF(J9:J53,"&lt;70")</f>
        <v>3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7"/>
      <c r="D56" s="27"/>
      <c r="E56" s="27"/>
      <c r="H56" s="31" t="s">
        <v>21</v>
      </c>
      <c r="I56" s="31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7"/>
      <c r="D57" s="27"/>
      <c r="E57" s="1"/>
      <c r="H57" s="28" t="s">
        <v>16</v>
      </c>
      <c r="I57" s="28"/>
      <c r="J57" s="13">
        <f>J54/J56</f>
        <v>0.8</v>
      </c>
      <c r="K57" s="14">
        <f t="shared" ref="K57:Q57" si="7">K54/K56</f>
        <v>0.93333333333333335</v>
      </c>
      <c r="L57" s="14">
        <f t="shared" si="7"/>
        <v>0.93333333333333335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7"/>
      <c r="D58" s="27"/>
      <c r="E58" s="1"/>
      <c r="H58" s="28" t="s">
        <v>17</v>
      </c>
      <c r="I58" s="28"/>
      <c r="J58" s="13">
        <f>J55/J56</f>
        <v>0.2</v>
      </c>
      <c r="K58" s="13">
        <f t="shared" ref="K58:Q58" si="8">K55/K56</f>
        <v>6.6666666666666666E-2</v>
      </c>
      <c r="L58" s="14">
        <f t="shared" si="8"/>
        <v>6.6666666666666666E-2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7"/>
      <c r="D59" s="27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AyO</vt:lpstr>
      <vt:lpstr>POO</vt:lpstr>
      <vt:lpstr>SAE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ENRIQUE TELONA TORRES</cp:lastModifiedBy>
  <cp:lastPrinted>2023-03-21T15:13:53Z</cp:lastPrinted>
  <dcterms:created xsi:type="dcterms:W3CDTF">2023-03-14T19:16:59Z</dcterms:created>
  <dcterms:modified xsi:type="dcterms:W3CDTF">2023-06-01T01:34:47Z</dcterms:modified>
</cp:coreProperties>
</file>