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/>
  <mc:AlternateContent xmlns:mc="http://schemas.openxmlformats.org/markup-compatibility/2006">
    <mc:Choice Requires="x15">
      <x15ac:absPath xmlns:x15ac="http://schemas.microsoft.com/office/spreadsheetml/2010/11/ac" url="C:\Users\TOSHIBA\Documents\MATERIAS FEB 2023\REPORTES PARCIALES\PARCIAL FINAL\"/>
    </mc:Choice>
  </mc:AlternateContent>
  <xr:revisionPtr revIDLastSave="0" documentId="13_ncr:1_{2CC8DAF3-DEB6-4A3E-B662-2060FA8BAD67}" xr6:coauthVersionLast="47" xr6:coauthVersionMax="47" xr10:uidLastSave="{00000000-0000-0000-0000-000000000000}"/>
  <bookViews>
    <workbookView xWindow="-120" yWindow="-120" windowWidth="20730" windowHeight="11160" activeTab="4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4" i="25" l="1"/>
  <c r="N28" i="25" l="1"/>
  <c r="M28" i="25"/>
  <c r="K28" i="25"/>
  <c r="G28" i="25"/>
  <c r="F28" i="25"/>
  <c r="I14" i="25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14" i="24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14" i="23"/>
  <c r="I14" i="23" s="1"/>
  <c r="D14" i="23"/>
  <c r="C14" i="23"/>
  <c r="A14" i="23"/>
  <c r="B10" i="23"/>
  <c r="B37" i="23" s="1"/>
  <c r="L8" i="23"/>
  <c r="H8" i="23"/>
  <c r="E8" i="23"/>
  <c r="C14" i="22"/>
  <c r="D14" i="22"/>
  <c r="E14" i="22"/>
  <c r="A14" i="22"/>
  <c r="B10" i="22"/>
  <c r="B37" i="22" s="1"/>
  <c r="L8" i="22"/>
  <c r="H8" i="22"/>
  <c r="E8" i="22"/>
  <c r="N28" i="22"/>
  <c r="M28" i="22"/>
  <c r="K28" i="22"/>
  <c r="F28" i="22"/>
  <c r="B37" i="10"/>
  <c r="N28" i="10"/>
  <c r="M28" i="10"/>
  <c r="K28" i="10"/>
  <c r="F28" i="10"/>
  <c r="E28" i="10"/>
  <c r="L14" i="10"/>
  <c r="I14" i="10"/>
  <c r="I28" i="10" l="1"/>
  <c r="L14" i="25"/>
  <c r="E28" i="25"/>
  <c r="L14" i="24"/>
  <c r="E28" i="24"/>
  <c r="L14" i="23"/>
  <c r="E28" i="23"/>
  <c r="L14" i="22"/>
  <c r="E28" i="22"/>
  <c r="L28" i="10"/>
  <c r="I28" i="25" l="1"/>
  <c r="J28" i="25" s="1"/>
  <c r="L28" i="25"/>
  <c r="H28" i="25"/>
  <c r="L28" i="24"/>
  <c r="I28" i="23"/>
  <c r="L28" i="23"/>
  <c r="H28" i="23"/>
  <c r="I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<sst xmlns="http://schemas.openxmlformats.org/spreadsheetml/2006/main" count="180" uniqueCount="44">
  <si>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</si>
  <si>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</si>
  <si>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</si>
  <si>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</si>
  <si>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</si>
  <si>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</si>
  <si>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</si>
  <si>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</si>
  <si>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</si>
  <si>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</si>
  <si>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</si>
  <si>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</si>
  <si>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</si>
  <si>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</si>
  <si>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</si>
  <si>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</si>
  <si>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</si>
  <si>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</si>
  <si>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</si>
  <si>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</si>
  <si>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</si>
  <si>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</si>
  <si>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</si>
  <si>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</si>
  <si>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</si>
  <si>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</si>
  <si>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</si>
  <si>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</si>
  <si>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</si>
  <si>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</si>
  <si>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</si>
  <si>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INDUSTRIAL</t>
  </si>
  <si>
    <t>MII MA. DE LA CRUZ PORRAS ARIAS</t>
  </si>
  <si>
    <t>S/E</t>
  </si>
  <si>
    <t>IIND</t>
  </si>
  <si>
    <t>FEB - JUL 2023</t>
  </si>
  <si>
    <t>Administración del mantenimiento</t>
  </si>
  <si>
    <t>601 A</t>
  </si>
  <si>
    <t>MII. MA. DE LA CRUZ PORRAS ARIAS</t>
  </si>
  <si>
    <t>MII. MA. DE LA CRUZ PORRAS ARIS</t>
  </si>
  <si>
    <t>II</t>
  </si>
  <si>
    <t>III</t>
  </si>
  <si>
    <t>IV</t>
  </si>
  <si>
    <t>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</si>
</sst>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9" fontId="4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 wrapText="1"/>
    </xf>
    <xf numFmtId="9" fontId="4" fillId="2" borderId="6" xfId="1" applyFont="1" applyFill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47625</xdr:colOff>
      <xdr:row>33</xdr:row>
      <xdr:rowOff>28575</xdr:rowOff>
    </xdr:from>
    <xdr:to>
      <xdr:col>3</xdr:col>
      <xdr:colOff>889359</xdr:colOff>
      <xdr:row>33</xdr:row>
      <xdr:rowOff>762000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DEBCBC5D-58A6-F0D6-F71B-17F6AC6BAA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933700" y="7591425"/>
          <a:ext cx="1213209" cy="7334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214312</xdr:colOff>
      <xdr:row>32</xdr:row>
      <xdr:rowOff>119062</xdr:rowOff>
    </xdr:from>
    <xdr:to>
      <xdr:col>3</xdr:col>
      <xdr:colOff>1058714</xdr:colOff>
      <xdr:row>33</xdr:row>
      <xdr:rowOff>736172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DECF66F4-1FB1-106B-16CE-1C2887CF43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095625" y="7834312"/>
          <a:ext cx="1225402" cy="78379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114300</xdr:colOff>
      <xdr:row>33</xdr:row>
      <xdr:rowOff>28575</xdr:rowOff>
    </xdr:from>
    <xdr:to>
      <xdr:col>3</xdr:col>
      <xdr:colOff>956034</xdr:colOff>
      <xdr:row>36</xdr:row>
      <xdr:rowOff>18356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35032ACE-9C58-75EE-0C67-DE8B8ABD00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000375" y="7620000"/>
          <a:ext cx="1213209" cy="78035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133350</xdr:colOff>
      <xdr:row>32</xdr:row>
      <xdr:rowOff>123825</xdr:rowOff>
    </xdr:from>
    <xdr:to>
      <xdr:col>3</xdr:col>
      <xdr:colOff>975084</xdr:colOff>
      <xdr:row>33</xdr:row>
      <xdr:rowOff>742256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25F3B111-96B4-4AD2-7872-D49E22AC02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019425" y="7553325"/>
          <a:ext cx="1213209" cy="78035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9525</xdr:colOff>
      <xdr:row>33</xdr:row>
      <xdr:rowOff>66674</xdr:rowOff>
    </xdr:from>
    <xdr:to>
      <xdr:col>3</xdr:col>
      <xdr:colOff>851259</xdr:colOff>
      <xdr:row>33</xdr:row>
      <xdr:rowOff>780355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A78F685F-17BB-FC92-F140-DB8955B5CC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895600" y="7658099"/>
          <a:ext cx="1213209" cy="7136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zoomScaleNormal="100" zoomScaleSheetLayoutView="100" workbookViewId="0">
      <selection activeCell="G14" sqref="G1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 t="s">
        <v>31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4" t="s">
        <v>4</v>
      </c>
      <c r="C8" s="34"/>
      <c r="D8" s="14" t="s">
        <v>5</v>
      </c>
      <c r="E8" s="5">
        <v>1</v>
      </c>
      <c r="G8" s="4" t="s">
        <v>6</v>
      </c>
      <c r="H8" s="5">
        <v>1</v>
      </c>
      <c r="I8" s="33" t="s">
        <v>7</v>
      </c>
      <c r="J8" s="33"/>
      <c r="K8" s="33"/>
      <c r="L8" s="34" t="s">
        <v>35</v>
      </c>
      <c r="M8" s="34"/>
      <c r="N8" s="34"/>
    </row>
    <row r="10" spans="1:14" x14ac:dyDescent="0.2">
      <c r="A10" s="4" t="s">
        <v>8</v>
      </c>
      <c r="B10" s="34" t="s">
        <v>32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ht="25.5" x14ac:dyDescent="0.2">
      <c r="A14" s="8" t="s">
        <v>36</v>
      </c>
      <c r="B14" s="9" t="s">
        <v>33</v>
      </c>
      <c r="C14" s="9" t="s">
        <v>37</v>
      </c>
      <c r="D14" s="9" t="s">
        <v>34</v>
      </c>
      <c r="E14" s="9">
        <v>20</v>
      </c>
      <c r="F14" s="9"/>
      <c r="G14" s="9"/>
      <c r="H14" s="10"/>
      <c r="I14" s="9">
        <f t="shared" ref="I14:I28" si="0">(E14-SUM(F14:G14))-K14</f>
        <v>20</v>
      </c>
      <c r="J14" s="10"/>
      <c r="K14" s="9">
        <v>0</v>
      </c>
      <c r="L14" s="10">
        <f t="shared" ref="L14:L28" si="1">K14/E14</f>
        <v>0</v>
      </c>
      <c r="M14" s="9"/>
      <c r="N14" s="15"/>
    </row>
    <row r="15" spans="1:14" s="11" customFormat="1" x14ac:dyDescent="0.2">
      <c r="A15" s="8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">
      <c r="A16" s="8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">
      <c r="A17" s="8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20</v>
      </c>
      <c r="F28" s="17">
        <f>SUM(F14:F27)</f>
        <v>0</v>
      </c>
      <c r="G28" s="17"/>
      <c r="H28" s="18"/>
      <c r="I28" s="17">
        <f t="shared" si="0"/>
        <v>20</v>
      </c>
      <c r="J28" s="18"/>
      <c r="K28" s="17">
        <f>SUM(K14:K27)</f>
        <v>0</v>
      </c>
      <c r="L28" s="18">
        <f t="shared" si="1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MII MA. DE LA CRUZ PORRAS ARIAS</v>
      </c>
      <c r="C37" s="40"/>
      <c r="D37" s="40"/>
      <c r="E37" s="13"/>
      <c r="F37" s="13"/>
      <c r="G37" s="40" t="s">
        <v>32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27" zoomScaleNormal="100" zoomScaleSheetLayoutView="100" workbookViewId="0">
      <selection activeCell="H15" sqref="H1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 t="s">
        <v>31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>
        <v>2</v>
      </c>
      <c r="C8" s="34"/>
      <c r="D8" s="14" t="s">
        <v>5</v>
      </c>
      <c r="E8" s="20">
        <f>'1'!E8</f>
        <v>1</v>
      </c>
      <c r="F8"/>
      <c r="G8" s="4" t="s">
        <v>6</v>
      </c>
      <c r="H8" s="20">
        <f>'1'!H8</f>
        <v>1</v>
      </c>
      <c r="I8" s="33" t="s">
        <v>7</v>
      </c>
      <c r="J8" s="33"/>
      <c r="K8" s="33"/>
      <c r="L8" s="34" t="str">
        <f>'1'!L8</f>
        <v>FEB - JUL 2023</v>
      </c>
      <c r="M8" s="34"/>
      <c r="N8" s="34"/>
    </row>
    <row r="10" spans="1:14" x14ac:dyDescent="0.2">
      <c r="A10" s="4" t="s">
        <v>8</v>
      </c>
      <c r="B10" s="34" t="str">
        <f>'1'!B10</f>
        <v>MII MA. DE LA CRUZ PORRAS ARIAS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ht="25.5" x14ac:dyDescent="0.2">
      <c r="A14" s="9" t="str">
        <f>'1'!A14</f>
        <v>Administración del mantenimiento</v>
      </c>
      <c r="B14" s="9" t="s">
        <v>21</v>
      </c>
      <c r="C14" s="9" t="str">
        <f>'1'!C14</f>
        <v>601 A</v>
      </c>
      <c r="D14" s="9" t="str">
        <f>'1'!D14</f>
        <v>IIND</v>
      </c>
      <c r="E14" s="9">
        <f>'1'!E14</f>
        <v>20</v>
      </c>
      <c r="F14" s="9">
        <v>20</v>
      </c>
      <c r="G14" s="9"/>
      <c r="H14" s="10"/>
      <c r="I14" s="9">
        <v>0</v>
      </c>
      <c r="J14" s="10"/>
      <c r="K14" s="9">
        <v>0</v>
      </c>
      <c r="L14" s="10">
        <f t="shared" ref="L14:L28" si="0">K14/E14</f>
        <v>0</v>
      </c>
      <c r="M14" s="9">
        <v>96</v>
      </c>
      <c r="N14" s="15">
        <v>0.65</v>
      </c>
    </row>
    <row r="15" spans="1:14" s="11" customFormat="1" ht="25.5" x14ac:dyDescent="0.2">
      <c r="A15" s="9" t="s">
        <v>36</v>
      </c>
      <c r="B15" s="9" t="s">
        <v>40</v>
      </c>
      <c r="C15" s="9" t="s">
        <v>37</v>
      </c>
      <c r="D15" s="9" t="s">
        <v>34</v>
      </c>
      <c r="E15" s="9">
        <v>20</v>
      </c>
      <c r="F15" s="9">
        <v>20</v>
      </c>
      <c r="G15" s="9"/>
      <c r="H15" s="10"/>
      <c r="I15" s="9">
        <v>0</v>
      </c>
      <c r="J15" s="10"/>
      <c r="K15" s="9">
        <v>0</v>
      </c>
      <c r="L15" s="10">
        <v>0</v>
      </c>
      <c r="M15" s="9">
        <v>96</v>
      </c>
      <c r="N15" s="15">
        <v>0.7</v>
      </c>
    </row>
    <row r="16" spans="1:14" s="11" customFormat="1" x14ac:dyDescent="0.2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40</v>
      </c>
      <c r="F28" s="17">
        <f>SUM(F14:F27)</f>
        <v>40</v>
      </c>
      <c r="G28" s="17"/>
      <c r="H28" s="18"/>
      <c r="I28" s="17">
        <f t="shared" ref="I28" si="1">(E28-SUM(F28:G28))-K28</f>
        <v>0</v>
      </c>
      <c r="J28" s="18"/>
      <c r="K28" s="17">
        <f>SUM(K14:K27)</f>
        <v>0</v>
      </c>
      <c r="L28" s="18">
        <f t="shared" si="0"/>
        <v>0</v>
      </c>
      <c r="M28" s="17">
        <f>AVERAGE(M14:M27)</f>
        <v>96</v>
      </c>
      <c r="N28" s="19">
        <f>AVERAGE(N14:N27)</f>
        <v>0.67500000000000004</v>
      </c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MII MA. DE LA CRUZ PORRAS ARIAS</v>
      </c>
      <c r="C37" s="40"/>
      <c r="D37" s="40"/>
      <c r="E37" s="13"/>
      <c r="F37" s="13"/>
      <c r="G37" s="40" t="s">
        <v>38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27" zoomScaleNormal="100" zoomScaleSheetLayoutView="100" workbookViewId="0">
      <selection activeCell="J28" sqref="J2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 t="s">
        <v>31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>
        <v>3</v>
      </c>
      <c r="C8" s="34"/>
      <c r="D8" s="14" t="s">
        <v>5</v>
      </c>
      <c r="E8" s="20">
        <f>'1'!E8</f>
        <v>1</v>
      </c>
      <c r="F8"/>
      <c r="G8" s="4" t="s">
        <v>6</v>
      </c>
      <c r="H8" s="20">
        <f>'1'!H8</f>
        <v>1</v>
      </c>
      <c r="I8" s="33" t="s">
        <v>7</v>
      </c>
      <c r="J8" s="33"/>
      <c r="K8" s="33"/>
      <c r="L8" s="34" t="str">
        <f>'1'!L8</f>
        <v>FEB - JUL 2023</v>
      </c>
      <c r="M8" s="34"/>
      <c r="N8" s="34"/>
    </row>
    <row r="10" spans="1:14" x14ac:dyDescent="0.2">
      <c r="A10" s="4" t="s">
        <v>8</v>
      </c>
      <c r="B10" s="34" t="str">
        <f>'1'!B10</f>
        <v>MII MA. DE LA CRUZ PORRAS ARIAS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ht="25.5" x14ac:dyDescent="0.2">
      <c r="A14" s="9" t="str">
        <f>'1'!A14</f>
        <v>Administración del mantenimiento</v>
      </c>
      <c r="B14" s="9" t="s">
        <v>41</v>
      </c>
      <c r="C14" s="9" t="str">
        <f>'1'!C14</f>
        <v>601 A</v>
      </c>
      <c r="D14" s="9" t="str">
        <f>'1'!D14</f>
        <v>IIND</v>
      </c>
      <c r="E14" s="9">
        <f>'1'!E14</f>
        <v>20</v>
      </c>
      <c r="F14" s="9">
        <v>20</v>
      </c>
      <c r="G14" s="9"/>
      <c r="H14" s="10"/>
      <c r="I14" s="9">
        <f t="shared" ref="I14:I28" si="0">(E14-SUM(F14:G14))-K14</f>
        <v>0</v>
      </c>
      <c r="J14" s="10"/>
      <c r="K14" s="9">
        <v>0</v>
      </c>
      <c r="L14" s="10">
        <f t="shared" ref="L14:L28" si="1">K14/E14</f>
        <v>0</v>
      </c>
      <c r="M14" s="9">
        <v>94</v>
      </c>
      <c r="N14" s="15">
        <v>0.8</v>
      </c>
    </row>
    <row r="15" spans="1:14" s="11" customFormat="1" x14ac:dyDescent="0.2">
      <c r="A15" s="9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20</v>
      </c>
      <c r="F28" s="17">
        <f>SUM(F14:F27)</f>
        <v>20</v>
      </c>
      <c r="G28" s="17">
        <f>SUM(G14:G27)</f>
        <v>0</v>
      </c>
      <c r="H28" s="18">
        <f>SUM(F28:G28)/E28</f>
        <v>1</v>
      </c>
      <c r="I28" s="17">
        <f t="shared" si="0"/>
        <v>0</v>
      </c>
      <c r="J28" s="18"/>
      <c r="K28" s="17">
        <f>SUM(K14:K27)</f>
        <v>0</v>
      </c>
      <c r="L28" s="18">
        <f t="shared" si="1"/>
        <v>0</v>
      </c>
      <c r="M28" s="17">
        <f>AVERAGE(M14:M27)</f>
        <v>94</v>
      </c>
      <c r="N28" s="19">
        <f>AVERAGE(N14:N27)</f>
        <v>0.8</v>
      </c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MII MA. DE LA CRUZ PORRAS ARIAS</v>
      </c>
      <c r="C37" s="40"/>
      <c r="D37" s="40"/>
      <c r="E37" s="13"/>
      <c r="F37" s="13"/>
      <c r="G37" s="40" t="s">
        <v>39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26" zoomScaleNormal="100" zoomScaleSheetLayoutView="100" workbookViewId="0">
      <selection activeCell="P34" sqref="P3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 t="s">
        <v>31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>
        <v>4</v>
      </c>
      <c r="C8" s="34"/>
      <c r="D8" s="14" t="s">
        <v>5</v>
      </c>
      <c r="E8" s="20">
        <f>'1'!E8</f>
        <v>1</v>
      </c>
      <c r="F8"/>
      <c r="G8" s="4" t="s">
        <v>6</v>
      </c>
      <c r="H8" s="20">
        <f>'1'!H8</f>
        <v>1</v>
      </c>
      <c r="I8" s="33" t="s">
        <v>7</v>
      </c>
      <c r="J8" s="33"/>
      <c r="K8" s="33"/>
      <c r="L8" s="34" t="str">
        <f>'1'!L8</f>
        <v>FEB - JUL 2023</v>
      </c>
      <c r="M8" s="34"/>
      <c r="N8" s="34"/>
    </row>
    <row r="10" spans="1:14" x14ac:dyDescent="0.2">
      <c r="A10" s="4" t="s">
        <v>8</v>
      </c>
      <c r="B10" s="34" t="str">
        <f>'1'!B10</f>
        <v>MII MA. DE LA CRUZ PORRAS ARIAS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ht="25.5" x14ac:dyDescent="0.2">
      <c r="A14" s="9" t="str">
        <f>'1'!A14</f>
        <v>Administración del mantenimiento</v>
      </c>
      <c r="B14" s="9" t="s">
        <v>42</v>
      </c>
      <c r="C14" s="9" t="str">
        <f>'1'!C14</f>
        <v>601 A</v>
      </c>
      <c r="D14" s="9" t="str">
        <f>'1'!D14</f>
        <v>IIND</v>
      </c>
      <c r="E14" s="9">
        <f>'1'!E14</f>
        <v>20</v>
      </c>
      <c r="F14" s="9">
        <v>20</v>
      </c>
      <c r="G14" s="9"/>
      <c r="H14" s="10"/>
      <c r="I14" s="9">
        <v>0</v>
      </c>
      <c r="J14" s="10"/>
      <c r="K14" s="9">
        <v>0</v>
      </c>
      <c r="L14" s="10">
        <f t="shared" ref="L14:L28" si="0">K14/E14</f>
        <v>0</v>
      </c>
      <c r="M14" s="9">
        <v>94</v>
      </c>
      <c r="N14" s="15">
        <v>0.8</v>
      </c>
    </row>
    <row r="15" spans="1:14" s="11" customFormat="1" x14ac:dyDescent="0.2">
      <c r="A15" s="9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20</v>
      </c>
      <c r="F28" s="17">
        <f>SUM(F14:F27)</f>
        <v>20</v>
      </c>
      <c r="G28" s="17">
        <f>SUM(G14:G27)</f>
        <v>0</v>
      </c>
      <c r="H28" s="18"/>
      <c r="I28" s="17">
        <v>0</v>
      </c>
      <c r="J28" s="18"/>
      <c r="K28" s="17">
        <f>SUM(K14:K27)</f>
        <v>0</v>
      </c>
      <c r="L28" s="18">
        <f t="shared" si="0"/>
        <v>0</v>
      </c>
      <c r="M28" s="17">
        <f>AVERAGE(M14:M27)</f>
        <v>94</v>
      </c>
      <c r="N28" s="19">
        <f>AVERAGE(N14:N27)</f>
        <v>0.8</v>
      </c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MII MA. DE LA CRUZ PORRAS ARIAS</v>
      </c>
      <c r="C37" s="40"/>
      <c r="D37" s="40"/>
      <c r="E37" s="13"/>
      <c r="F37" s="13"/>
      <c r="G37" s="40" t="s">
        <v>38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abSelected="1" topLeftCell="A3" zoomScaleNormal="100" zoomScaleSheetLayoutView="100" workbookViewId="0">
      <selection activeCell="O28" sqref="O2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/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 t="s">
        <v>29</v>
      </c>
      <c r="C8" s="34"/>
      <c r="D8" s="14" t="s">
        <v>5</v>
      </c>
      <c r="E8" s="20">
        <f>'1'!E8</f>
        <v>1</v>
      </c>
      <c r="F8"/>
      <c r="G8" s="4" t="s">
        <v>6</v>
      </c>
      <c r="H8" s="20">
        <f>'1'!H8</f>
        <v>1</v>
      </c>
      <c r="I8" s="33" t="s">
        <v>7</v>
      </c>
      <c r="J8" s="33"/>
      <c r="K8" s="33"/>
      <c r="L8" s="34" t="str">
        <f>'1'!L8</f>
        <v>FEB - JUL 2023</v>
      </c>
      <c r="M8" s="34"/>
      <c r="N8" s="34"/>
    </row>
    <row r="10" spans="1:14" x14ac:dyDescent="0.2">
      <c r="A10" s="4" t="s">
        <v>8</v>
      </c>
      <c r="B10" s="34" t="str">
        <f>'1'!B10</f>
        <v>MII MA. DE LA CRUZ PORRAS ARIAS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ht="25.5" x14ac:dyDescent="0.2">
      <c r="A14" s="9" t="str">
        <f>'1'!A14</f>
        <v>Administración del mantenimiento</v>
      </c>
      <c r="B14" s="9" t="s">
        <v>43</v>
      </c>
      <c r="C14" s="9" t="str">
        <f>'1'!C14</f>
        <v>601 A</v>
      </c>
      <c r="D14" s="9" t="str">
        <f>'1'!D14</f>
        <v>IIND</v>
      </c>
      <c r="E14" s="9">
        <v>20</v>
      </c>
      <c r="F14" s="9">
        <v>20</v>
      </c>
      <c r="G14" s="9">
        <v>0</v>
      </c>
      <c r="H14" s="10">
        <f>(F14+G14)/E14</f>
        <v>1</v>
      </c>
      <c r="I14" s="9">
        <f t="shared" ref="I14:I28" si="0">(E14-SUM(F14:G14))-K14</f>
        <v>0</v>
      </c>
      <c r="J14" s="10">
        <f t="shared" ref="J14:J28" si="1">I14/E14</f>
        <v>0</v>
      </c>
      <c r="K14" s="9">
        <v>0</v>
      </c>
      <c r="L14" s="10">
        <f t="shared" ref="L14:L28" si="2">K14/E14</f>
        <v>0</v>
      </c>
      <c r="M14" s="21">
        <v>0.96</v>
      </c>
      <c r="N14" s="15">
        <v>0.55000000000000004</v>
      </c>
    </row>
    <row r="15" spans="1:14" s="11" customFormat="1" x14ac:dyDescent="0.2">
      <c r="A15" s="9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20</v>
      </c>
      <c r="F28" s="17">
        <f>SUM(F14:F27)</f>
        <v>20</v>
      </c>
      <c r="G28" s="17">
        <f>SUM(G14:G27)</f>
        <v>0</v>
      </c>
      <c r="H28" s="18">
        <f>SUM(F28:G28)/E28</f>
        <v>1</v>
      </c>
      <c r="I28" s="17">
        <f t="shared" si="0"/>
        <v>0</v>
      </c>
      <c r="J28" s="18">
        <f t="shared" si="1"/>
        <v>0</v>
      </c>
      <c r="K28" s="17">
        <f>SUM(K14:K27)</f>
        <v>0</v>
      </c>
      <c r="L28" s="18">
        <f t="shared" si="2"/>
        <v>0</v>
      </c>
      <c r="M28" s="41">
        <f>AVERAGE(M14:M27)</f>
        <v>0.96</v>
      </c>
      <c r="N28" s="19">
        <f>AVERAGE(N14:N27)</f>
        <v>0.55000000000000004</v>
      </c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MII MA. DE LA CRUZ PORRAS ARIAS</v>
      </c>
      <c r="C37" s="40"/>
      <c r="D37" s="40"/>
      <c r="E37" s="13"/>
      <c r="F37" s="13"/>
      <c r="G37" s="40" t="s">
        <v>38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TOSHIBA</cp:lastModifiedBy>
  <cp:revision/>
  <dcterms:created xsi:type="dcterms:W3CDTF">2021-11-22T14:45:25Z</dcterms:created>
  <dcterms:modified xsi:type="dcterms:W3CDTF">2023-06-28T01:57:57Z</dcterms:modified>
  <cp:category/>
  <cp:contentStatus/>
</cp:coreProperties>
</file>