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7820" yWindow="0" windowWidth="17960" windowHeight="13760" tabRatio="500" activeTab="1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8" i="4" l="1"/>
  <c r="I18" i="4"/>
  <c r="E18" i="3"/>
  <c r="I18" i="3"/>
  <c r="E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I16" i="5"/>
  <c r="J16" i="5"/>
  <c r="H16" i="5"/>
  <c r="D16" i="5"/>
  <c r="L15" i="5"/>
  <c r="I15" i="5"/>
  <c r="J15" i="5"/>
  <c r="H15" i="5"/>
  <c r="D15" i="5"/>
  <c r="L14" i="5"/>
  <c r="I14" i="5"/>
  <c r="J14" i="5"/>
  <c r="H14" i="5"/>
  <c r="D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<sst xmlns="http://schemas.openxmlformats.org/spreadsheetml/2006/main" count="202" uniqueCount="53">
  <si>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</si>
  <si>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</si>
  <si>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</si>
  <si>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</si>
  <si>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</si>
  <si>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</si>
  <si>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</si>
  <si>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</si>
  <si>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</si>
  <si>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</si>
  <si>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</si>
  <si>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</si>
  <si>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</si>
  <si>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</si>
  <si>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</si>
  <si>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</si>
  <si>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</si>
  <si>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</si>
  <si>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</si>
  <si>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</si>
  <si>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</si>
  <si>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</si>
  <si>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</si>
  <si>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</si>
  <si>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</si>
  <si>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</si>
  <si>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</si>
  <si>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</si>
  <si>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</si>
  <si>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</si>
  <si>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</si>
  <si>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</si>
  <si>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</si>
  <si>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</si>
  <si>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REDES DE COMPUTADORAS</t>
  </si>
  <si>
    <t>ISIC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</si>
  <si>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</si>
  <si>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</si>
  <si>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</si>
  <si>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</si>
  <si>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</si>
  <si>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</si>
  <si>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</si>
  <si>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</si>
  <si>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</si>
  <si>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</si>
  <si>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</si>
  <si>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</si>
  <si>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</si>
  <si>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MODELADO DE PROCESOS DE NEGOCIO</t>
  </si>
  <si>
    <t>604-A</t>
  </si>
  <si>
    <t>ISC. LILY ALEJANDRA MEDRANO MENDOZA</t>
  </si>
  <si>
    <t>FEB-JULIO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</si>
</sst>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3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37</v>
      </c>
      <c r="C8" s="34"/>
      <c r="D8" s="5" t="s">
        <v>6</v>
      </c>
      <c r="E8" s="6">
        <v>4</v>
      </c>
      <c r="F8" s="1"/>
      <c r="G8" s="4" t="s">
        <v>7</v>
      </c>
      <c r="H8" s="6">
        <v>4</v>
      </c>
      <c r="I8" s="44" t="s">
        <v>8</v>
      </c>
      <c r="J8" s="28"/>
      <c r="K8" s="28"/>
      <c r="L8" s="35" t="s">
        <v>52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36</v>
      </c>
      <c r="B10" s="35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42</v>
      </c>
      <c r="B14" s="10" t="s">
        <v>21</v>
      </c>
      <c r="C14" s="11" t="s">
        <v>43</v>
      </c>
      <c r="D14" s="10" t="s">
        <v>35</v>
      </c>
      <c r="E14" s="11">
        <v>12</v>
      </c>
      <c r="F14" s="11">
        <v>12</v>
      </c>
      <c r="G14" s="10"/>
      <c r="H14" s="12"/>
      <c r="I14" s="10">
        <f t="shared" ref="I14:I27" si="0">(E14-SUM(F14:G14))-K14</f>
        <v>0</v>
      </c>
      <c r="J14" s="12"/>
      <c r="K14" s="10">
        <v>0</v>
      </c>
      <c r="L14" s="12">
        <v>0</v>
      </c>
      <c r="M14" s="10">
        <v>85.75</v>
      </c>
      <c r="N14" s="13">
        <v>0.5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44</v>
      </c>
      <c r="B15" s="11" t="s">
        <v>21</v>
      </c>
      <c r="C15" s="11" t="s">
        <v>45</v>
      </c>
      <c r="D15" s="11" t="s">
        <v>35</v>
      </c>
      <c r="E15" s="11">
        <v>10</v>
      </c>
      <c r="F15" s="10">
        <v>10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80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34</v>
      </c>
      <c r="B16" s="11" t="s">
        <v>21</v>
      </c>
      <c r="C16" s="11" t="s">
        <v>50</v>
      </c>
      <c r="D16" s="11" t="s">
        <v>35</v>
      </c>
      <c r="E16" s="11">
        <v>20</v>
      </c>
      <c r="F16" s="10">
        <v>20</v>
      </c>
      <c r="G16" s="10"/>
      <c r="H16" s="12"/>
      <c r="I16" s="10">
        <f t="shared" si="0"/>
        <v>0</v>
      </c>
      <c r="J16" s="12"/>
      <c r="K16" s="10">
        <v>0</v>
      </c>
      <c r="L16" s="12">
        <v>0</v>
      </c>
      <c r="M16" s="10">
        <v>81.95</v>
      </c>
      <c r="N16" s="13">
        <v>0.7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49</v>
      </c>
      <c r="B17" s="11" t="s">
        <v>21</v>
      </c>
      <c r="C17" s="11" t="s">
        <v>48</v>
      </c>
      <c r="D17" s="11" t="s">
        <v>35</v>
      </c>
      <c r="E17" s="11">
        <v>5</v>
      </c>
      <c r="F17" s="10">
        <v>5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13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38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>
        <v>7</v>
      </c>
      <c r="G14" s="10"/>
      <c r="H14" s="12"/>
      <c r="I14" s="10">
        <f t="shared" ref="I14:I18" si="0">(E14-SUM(F14:G14))-K14</f>
        <v>5</v>
      </c>
      <c r="J14" s="12"/>
      <c r="K14" s="10">
        <v>0</v>
      </c>
      <c r="L14" s="12">
        <v>0</v>
      </c>
      <c r="M14" s="10">
        <v>52</v>
      </c>
      <c r="N14" s="13">
        <v>0.57999999999999996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38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>
        <v>10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86.2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38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>
        <v>19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78.7</v>
      </c>
      <c r="N16" s="13">
        <v>0.95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38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>
        <v>5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78.569999999999993</v>
      </c>
      <c r="N17" s="13">
        <v>0.4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>
        <v>0</v>
      </c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3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3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39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1"/>
      <c r="G14" s="10"/>
      <c r="H14" s="12"/>
      <c r="I14" s="10">
        <f t="shared" ref="I14:I18" si="0">(E14-SUM(F14:G14))-K14</f>
        <v>12</v>
      </c>
      <c r="J14" s="12"/>
      <c r="K14" s="10">
        <v>0</v>
      </c>
      <c r="L14" s="12">
        <v>0</v>
      </c>
      <c r="M14" s="10">
        <v>75.569999999999993</v>
      </c>
      <c r="N14" s="13">
        <v>0.42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39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>
        <v>0</v>
      </c>
      <c r="L15" s="12">
        <v>0</v>
      </c>
      <c r="M15" s="10">
        <v>61.04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39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/>
      <c r="G16" s="10"/>
      <c r="H16" s="12"/>
      <c r="I16" s="10">
        <f t="shared" si="0"/>
        <v>20</v>
      </c>
      <c r="J16" s="12"/>
      <c r="K16" s="10">
        <v>0</v>
      </c>
      <c r="L16" s="12">
        <v>0</v>
      </c>
      <c r="M16" s="10">
        <v>59.04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39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/>
      <c r="G17" s="10"/>
      <c r="H17" s="12"/>
      <c r="I17" s="10">
        <f t="shared" si="0"/>
        <v>5</v>
      </c>
      <c r="J17" s="12"/>
      <c r="K17" s="10">
        <v>0</v>
      </c>
      <c r="L17" s="12">
        <v>0</v>
      </c>
      <c r="M17" s="10">
        <v>82.85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1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4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4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40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/>
      <c r="G14" s="10"/>
      <c r="H14" s="12"/>
      <c r="I14" s="10">
        <f t="shared" ref="I14:I18" si="0">(E14-SUM(F14:G14))-K14</f>
        <v>12</v>
      </c>
      <c r="J14" s="12"/>
      <c r="K14" s="10">
        <v>0</v>
      </c>
      <c r="L14" s="12">
        <v>0</v>
      </c>
      <c r="M14" s="10">
        <v>74.67</v>
      </c>
      <c r="N14" s="13">
        <v>0.47899999999999998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40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>
        <v>0</v>
      </c>
      <c r="L15" s="12">
        <v>0</v>
      </c>
      <c r="M15" s="10">
        <v>51.83</v>
      </c>
      <c r="N15" s="13">
        <v>0.51829999999999998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40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/>
      <c r="G16" s="10"/>
      <c r="H16" s="12"/>
      <c r="I16" s="10">
        <f t="shared" si="0"/>
        <v>20</v>
      </c>
      <c r="J16" s="12"/>
      <c r="K16" s="10">
        <v>0</v>
      </c>
      <c r="L16" s="12">
        <v>0</v>
      </c>
      <c r="M16" s="10">
        <v>74</v>
      </c>
      <c r="N16" s="13">
        <v>0.2928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40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/>
      <c r="G17" s="10"/>
      <c r="H17" s="12"/>
      <c r="I17" s="10">
        <f t="shared" si="0"/>
        <v>5</v>
      </c>
      <c r="J17" s="12"/>
      <c r="K17" s="10">
        <v>0</v>
      </c>
      <c r="L17" s="12">
        <v>0</v>
      </c>
      <c r="M17" s="10">
        <v>92</v>
      </c>
      <c r="N17" s="13"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5" workbookViewId="0">
      <selection activeCell="G37" sqref="G37:J3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4" t="s">
        <v>8</v>
      </c>
      <c r="J8" s="28"/>
      <c r="K8" s="28"/>
      <c r="L8" s="35" t="str">
        <f>'1'!L8</f>
        <v>FEB-JULIO 2023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42</v>
      </c>
      <c r="B14" s="10" t="s">
        <v>41</v>
      </c>
      <c r="C14" s="10" t="s">
        <v>43</v>
      </c>
      <c r="D14" s="10" t="str">
        <f>'1'!D14</f>
        <v>ISIC</v>
      </c>
      <c r="E14" s="10">
        <f>'1'!E14</f>
        <v>12</v>
      </c>
      <c r="F14" s="11">
        <v>35</v>
      </c>
      <c r="G14" s="11">
        <v>1</v>
      </c>
      <c r="H14" s="12">
        <f t="shared" ref="H14:H17" si="0">F14/E14</f>
        <v>2.9166666666666665</v>
      </c>
      <c r="I14" s="10">
        <f t="shared" ref="I14:I16" si="1">(E14-SUM(F14:G14))-K14</f>
        <v>-26</v>
      </c>
      <c r="J14" s="12">
        <f t="shared" ref="J14:J17" si="2">I14/E14</f>
        <v>-2.1666666666666665</v>
      </c>
      <c r="K14" s="11">
        <v>2</v>
      </c>
      <c r="L14" s="12">
        <f t="shared" ref="L14:L17" si="3">K14/E14</f>
        <v>0.16666666666666666</v>
      </c>
      <c r="M14" s="10">
        <v>69.819999999999993</v>
      </c>
      <c r="N14" s="13">
        <v>0.69820000000000004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44</v>
      </c>
      <c r="B15" s="10" t="s">
        <v>41</v>
      </c>
      <c r="C15" s="10" t="s">
        <v>45</v>
      </c>
      <c r="D15" s="10" t="str">
        <f>'1'!D15</f>
        <v>ISIC</v>
      </c>
      <c r="E15" s="10">
        <f>'1'!E15</f>
        <v>10</v>
      </c>
      <c r="F15" s="10">
        <v>15</v>
      </c>
      <c r="G15" s="10">
        <v>4</v>
      </c>
      <c r="H15" s="12">
        <f t="shared" si="0"/>
        <v>1.5</v>
      </c>
      <c r="I15" s="10">
        <f t="shared" si="1"/>
        <v>-10</v>
      </c>
      <c r="J15" s="12">
        <f t="shared" si="2"/>
        <v>-1</v>
      </c>
      <c r="K15" s="10">
        <v>1</v>
      </c>
      <c r="L15" s="12">
        <f t="shared" si="3"/>
        <v>0.1</v>
      </c>
      <c r="M15" s="10">
        <v>56.66</v>
      </c>
      <c r="N15" s="13">
        <v>0.56659999999999999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34</v>
      </c>
      <c r="B16" s="10" t="s">
        <v>41</v>
      </c>
      <c r="C16" s="10" t="s">
        <v>46</v>
      </c>
      <c r="D16" s="10" t="str">
        <f>'1'!D16</f>
        <v>ISIC</v>
      </c>
      <c r="E16" s="10">
        <f>'1'!E16</f>
        <v>20</v>
      </c>
      <c r="F16" s="10">
        <v>16</v>
      </c>
      <c r="G16" s="10">
        <v>2</v>
      </c>
      <c r="H16" s="12">
        <f t="shared" si="0"/>
        <v>0.8</v>
      </c>
      <c r="I16" s="10">
        <f t="shared" si="1"/>
        <v>0</v>
      </c>
      <c r="J16" s="12">
        <f t="shared" si="2"/>
        <v>0</v>
      </c>
      <c r="K16" s="10">
        <v>2</v>
      </c>
      <c r="L16" s="12">
        <f t="shared" si="3"/>
        <v>0.1</v>
      </c>
      <c r="M16" s="10">
        <v>65.760000000000005</v>
      </c>
      <c r="N16" s="13">
        <v>0.65759999999999996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">
        <v>47</v>
      </c>
      <c r="B17" s="10" t="s">
        <v>41</v>
      </c>
      <c r="C17" s="10" t="s">
        <v>48</v>
      </c>
      <c r="D17" s="10" t="str">
        <f>'1'!D17</f>
        <v>ISIC</v>
      </c>
      <c r="E17" s="10">
        <f>'1'!E17</f>
        <v>5</v>
      </c>
      <c r="F17" s="10">
        <v>6</v>
      </c>
      <c r="G17" s="10">
        <v>1</v>
      </c>
      <c r="H17" s="12">
        <f t="shared" si="0"/>
        <v>1.2</v>
      </c>
      <c r="I17" s="10">
        <v>0</v>
      </c>
      <c r="J17" s="12">
        <f t="shared" si="2"/>
        <v>0</v>
      </c>
      <c r="K17" s="10">
        <v>0</v>
      </c>
      <c r="L17" s="12">
        <f t="shared" si="3"/>
        <v>0</v>
      </c>
      <c r="M17" s="10">
        <v>78.569999999999993</v>
      </c>
      <c r="N17" s="13">
        <v>0.57140000000000002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47</v>
      </c>
      <c r="F28" s="17">
        <f t="shared" si="4"/>
        <v>72</v>
      </c>
      <c r="G28" s="17">
        <f t="shared" si="4"/>
        <v>8</v>
      </c>
      <c r="H28" s="18">
        <f>SUM(F28:G28)/E28</f>
        <v>1.7021276595744681</v>
      </c>
      <c r="I28" s="17">
        <f>(E28-SUM(F28:G28))-K28</f>
        <v>-38</v>
      </c>
      <c r="J28" s="18">
        <f>I28/E28</f>
        <v>-0.80851063829787229</v>
      </c>
      <c r="K28" s="17">
        <f>SUM(K14:K27)</f>
        <v>5</v>
      </c>
      <c r="L28" s="18">
        <f>K28/E28</f>
        <v>0.10638297872340426</v>
      </c>
      <c r="M28" s="17">
        <f t="shared" ref="M28:N28" si="5">AVERAGE(M14:M27)</f>
        <v>67.702500000000001</v>
      </c>
      <c r="N28" s="19">
        <f t="shared" si="5"/>
        <v>0.62345000000000006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tr">
        <f>B10</f>
        <v>MTI. MARTHA LAURA SEDAS CARDENAS</v>
      </c>
      <c r="C37" s="28"/>
      <c r="D37" s="28"/>
      <c r="E37" s="22"/>
      <c r="F37" s="22"/>
      <c r="G37" s="29" t="s">
        <v>51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2023-05-02T16:35:40Z</dcterms:modified>
</cp:coreProperties>
</file>