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1 Feb-jul 2023\Reportes\REPORTE CALIFICACIONES\REPORTE 1\"/>
    </mc:Choice>
  </mc:AlternateContent>
  <xr:revisionPtr revIDLastSave="0" documentId="13_ncr:1_{0A2CF9AD-A70B-473B-8268-A9D07155B2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CC-211-A" sheetId="6" r:id="rId1"/>
    <sheet name="ECC-211-B" sheetId="7" r:id="rId2"/>
    <sheet name="PB-211-A" sheetId="1" r:id="rId3"/>
    <sheet name="PB-211-B" sheetId="3" r:id="rId4"/>
    <sheet name="TINV-II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2" i="7" l="1"/>
  <c r="T33" i="1"/>
  <c r="T31" i="3"/>
  <c r="S31" i="3"/>
  <c r="S33" i="1"/>
  <c r="S32" i="7"/>
  <c r="S30" i="6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12" i="4" l="1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B10" i="3"/>
  <c r="B11" i="1"/>
  <c r="B12" i="1"/>
  <c r="B13" i="1"/>
  <c r="B14" i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10" i="1"/>
  <c r="T30" i="6"/>
  <c r="U30" i="6" s="1"/>
  <c r="U32" i="7"/>
  <c r="U33" i="1" l="1"/>
  <c r="U31" i="3"/>
  <c r="P56" i="7" l="1"/>
  <c r="O56" i="7"/>
  <c r="N56" i="7"/>
  <c r="M56" i="7"/>
  <c r="L56" i="7"/>
  <c r="K56" i="7"/>
  <c r="J56" i="7"/>
  <c r="P55" i="7"/>
  <c r="P58" i="7" s="1"/>
  <c r="O55" i="7"/>
  <c r="O58" i="7" s="1"/>
  <c r="N55" i="7"/>
  <c r="M55" i="7"/>
  <c r="L55" i="7"/>
  <c r="L58" i="7" s="1"/>
  <c r="K55" i="7"/>
  <c r="K58" i="7" s="1"/>
  <c r="J55" i="7"/>
  <c r="P54" i="7"/>
  <c r="P57" i="7" s="1"/>
  <c r="O54" i="7"/>
  <c r="O57" i="7" s="1"/>
  <c r="N54" i="7"/>
  <c r="M54" i="7"/>
  <c r="L54" i="7"/>
  <c r="L57" i="7" s="1"/>
  <c r="K54" i="7"/>
  <c r="K57" i="7" s="1"/>
  <c r="J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10" i="7"/>
  <c r="B10" i="7"/>
  <c r="Q9" i="7"/>
  <c r="P56" i="6"/>
  <c r="O56" i="6"/>
  <c r="N56" i="6"/>
  <c r="M56" i="6"/>
  <c r="L56" i="6"/>
  <c r="K56" i="6"/>
  <c r="J56" i="6"/>
  <c r="P55" i="6"/>
  <c r="P58" i="6" s="1"/>
  <c r="O55" i="6"/>
  <c r="N55" i="6"/>
  <c r="M55" i="6"/>
  <c r="L55" i="6"/>
  <c r="L58" i="6" s="1"/>
  <c r="K55" i="6"/>
  <c r="J55" i="6"/>
  <c r="P54" i="6"/>
  <c r="P57" i="6" s="1"/>
  <c r="O54" i="6"/>
  <c r="O57" i="6" s="1"/>
  <c r="N54" i="6"/>
  <c r="M54" i="6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63" i="4"/>
  <c r="O63" i="4"/>
  <c r="N63" i="4"/>
  <c r="M63" i="4"/>
  <c r="L63" i="4"/>
  <c r="K63" i="4"/>
  <c r="J63" i="4"/>
  <c r="P62" i="4"/>
  <c r="O62" i="4"/>
  <c r="N62" i="4"/>
  <c r="M62" i="4"/>
  <c r="L62" i="4"/>
  <c r="K62" i="4"/>
  <c r="J62" i="4"/>
  <c r="P61" i="4"/>
  <c r="O61" i="4"/>
  <c r="O64" i="4" s="1"/>
  <c r="N61" i="4"/>
  <c r="M61" i="4"/>
  <c r="L61" i="4"/>
  <c r="K61" i="4"/>
  <c r="K64" i="4" s="1"/>
  <c r="J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11" i="4"/>
  <c r="Q10" i="4"/>
  <c r="B10" i="4"/>
  <c r="B11" i="4" s="1"/>
  <c r="B13" i="4" s="1"/>
  <c r="B14" i="4" s="1"/>
  <c r="B16" i="4" s="1"/>
  <c r="B17" i="4" s="1"/>
  <c r="B18" i="4" s="1"/>
  <c r="B19" i="4" s="1"/>
  <c r="B20" i="4" s="1"/>
  <c r="B22" i="4" s="1"/>
  <c r="B23" i="4" s="1"/>
  <c r="B26" i="4" s="1"/>
  <c r="B28" i="4" s="1"/>
  <c r="B29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Q9" i="4"/>
  <c r="P55" i="3"/>
  <c r="O55" i="3"/>
  <c r="N55" i="3"/>
  <c r="M55" i="3"/>
  <c r="L55" i="3"/>
  <c r="K55" i="3"/>
  <c r="J55" i="3"/>
  <c r="P54" i="3"/>
  <c r="O54" i="3"/>
  <c r="N54" i="3"/>
  <c r="N57" i="3" s="1"/>
  <c r="M54" i="3"/>
  <c r="L54" i="3"/>
  <c r="K54" i="3"/>
  <c r="J54" i="3"/>
  <c r="P53" i="3"/>
  <c r="O53" i="3"/>
  <c r="N53" i="3"/>
  <c r="N56" i="3" s="1"/>
  <c r="M53" i="3"/>
  <c r="L53" i="3"/>
  <c r="K53" i="3"/>
  <c r="J53" i="3"/>
  <c r="J56" i="3" s="1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Q9" i="3"/>
  <c r="P65" i="4" l="1"/>
  <c r="L64" i="4"/>
  <c r="P64" i="4"/>
  <c r="L65" i="4"/>
  <c r="J64" i="4"/>
  <c r="J57" i="3"/>
  <c r="N58" i="6"/>
  <c r="N57" i="6"/>
  <c r="K58" i="6"/>
  <c r="M57" i="6"/>
  <c r="M57" i="7"/>
  <c r="N58" i="7"/>
  <c r="M58" i="7"/>
  <c r="N57" i="7"/>
  <c r="K57" i="3"/>
  <c r="O57" i="3"/>
  <c r="K56" i="3"/>
  <c r="O56" i="3"/>
  <c r="J58" i="7"/>
  <c r="J57" i="7"/>
  <c r="J58" i="6"/>
  <c r="J57" i="6"/>
  <c r="Q56" i="7"/>
  <c r="Q54" i="7"/>
  <c r="Q57" i="7" s="1"/>
  <c r="Q55" i="7"/>
  <c r="Q58" i="7" s="1"/>
  <c r="Q55" i="3"/>
  <c r="L56" i="3"/>
  <c r="P56" i="3"/>
  <c r="M57" i="3"/>
  <c r="M64" i="4"/>
  <c r="N65" i="4"/>
  <c r="L57" i="3"/>
  <c r="P57" i="3"/>
  <c r="M56" i="3"/>
  <c r="N64" i="4"/>
  <c r="K65" i="4"/>
  <c r="O65" i="4"/>
  <c r="Q63" i="4"/>
  <c r="M65" i="4"/>
  <c r="Q56" i="6"/>
  <c r="M58" i="6"/>
  <c r="O58" i="6"/>
  <c r="Q54" i="6"/>
  <c r="Q55" i="6"/>
  <c r="J65" i="4"/>
  <c r="Q61" i="4"/>
  <c r="Q64" i="4" s="1"/>
  <c r="Q62" i="4"/>
  <c r="Q53" i="3"/>
  <c r="Q54" i="3"/>
  <c r="K59" i="1"/>
  <c r="L59" i="1"/>
  <c r="M59" i="1"/>
  <c r="N59" i="1"/>
  <c r="O59" i="1"/>
  <c r="P59" i="1"/>
  <c r="J59" i="1"/>
  <c r="Q56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7" i="3" l="1"/>
  <c r="Q56" i="3"/>
  <c r="Q58" i="6"/>
  <c r="Q57" i="6"/>
  <c r="Q65" i="4"/>
  <c r="Q52" i="1"/>
  <c r="Q53" i="1"/>
  <c r="Q54" i="1"/>
  <c r="Q55" i="1"/>
  <c r="Q30" i="1" l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9" i="1"/>
  <c r="K61" i="1"/>
  <c r="L61" i="1"/>
  <c r="M61" i="1"/>
  <c r="N61" i="1"/>
  <c r="O61" i="1"/>
  <c r="P61" i="1"/>
  <c r="K60" i="1"/>
  <c r="L60" i="1"/>
  <c r="M60" i="1"/>
  <c r="N60" i="1"/>
  <c r="O60" i="1"/>
  <c r="P60" i="1"/>
  <c r="J61" i="1"/>
  <c r="J60" i="1"/>
  <c r="Q59" i="1" l="1"/>
  <c r="Q58" i="1"/>
  <c r="Q61" i="1" s="1"/>
  <c r="Q57" i="1"/>
  <c r="B45" i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Q60" i="1" l="1"/>
</calcChain>
</file>

<file path=xl/sharedStrings.xml><?xml version="1.0" encoding="utf-8"?>
<sst xmlns="http://schemas.openxmlformats.org/spreadsheetml/2006/main" count="859" uniqueCount="188">
  <si>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</si>
  <si>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</si>
  <si>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</si>
  <si>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</si>
  <si>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</si>
  <si>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</si>
  <si>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</si>
  <si>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</si>
  <si>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</si>
  <si>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</si>
  <si>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</si>
  <si>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</si>
  <si>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</si>
  <si>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</si>
  <si>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</si>
  <si>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</si>
  <si>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</si>
  <si>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</si>
  <si>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</si>
  <si>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</si>
  <si>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</si>
  <si>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</si>
  <si>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</si>
  <si>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</si>
  <si>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ESTADISTICAS Y CONTROL DE LA CALIDAD</t>
  </si>
  <si>
    <t>211-A</t>
  </si>
  <si>
    <t>FEB-JUN 2023</t>
  </si>
  <si>
    <t>ING. ALMA ROSA CAMPOS LARA</t>
  </si>
  <si>
    <t>alejos xala bianey</t>
  </si>
  <si>
    <t>Anota Cardoza Oliver de Jesús</t>
  </si>
  <si>
    <t>Chacha Morales Edgar Fernando</t>
  </si>
  <si>
    <t>Chapol Toga German Lael</t>
  </si>
  <si>
    <t>Cobaxin Baxin Pedro de Jesús</t>
  </si>
  <si>
    <t>García Barrera Alexander Emilio</t>
  </si>
  <si>
    <t>Gómez Hernández Ahiram Alberto</t>
  </si>
  <si>
    <t>Jiménez Reyes Juan José</t>
  </si>
  <si>
    <t>Lindo Conde Ivan de Jesús</t>
  </si>
  <si>
    <t>Málaga Ortiz Julián Rosendo</t>
  </si>
  <si>
    <t>Marcial Fiscal Juan José</t>
  </si>
  <si>
    <t>Montan Diego</t>
  </si>
  <si>
    <t>Polito Ceron Miguel de Jesus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</si>
  <si>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</si>
  <si>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</si>
  <si>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</si>
  <si>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</si>
  <si>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</si>
  <si>
    <t>Antonino Bautista Carlos Eduardo</t>
  </si>
  <si>
    <t>Bustamante Martinez Andres Rodrigo</t>
  </si>
  <si>
    <t>caamal guerra Sergio Eduardo</t>
  </si>
  <si>
    <t>Carmona Renata</t>
  </si>
  <si>
    <t>Cobaxin Carlos</t>
  </si>
  <si>
    <t>Coyolt Rosendo Eduardo</t>
  </si>
  <si>
    <t>Eduardo Azamar Francisco</t>
  </si>
  <si>
    <t>Félix Hugo de Jesús</t>
  </si>
  <si>
    <t>Garcia Bryan</t>
  </si>
  <si>
    <t>Ixba de la Cruz Brayan Amado</t>
  </si>
  <si>
    <t>Lopez Sidney</t>
  </si>
  <si>
    <t>López Escribano Israel Antonio</t>
  </si>
  <si>
    <t>Lucho Paxtian José Martín</t>
  </si>
  <si>
    <t>Luna Rodríguez Dilan</t>
  </si>
  <si>
    <t>Marín Ortiz Ulises</t>
  </si>
  <si>
    <t>Martínez Pichal Yahana de los Ángeles</t>
  </si>
  <si>
    <t>Quino Ochoa Carlos Agustin</t>
  </si>
  <si>
    <t>Rosas Minquiz Naomi</t>
  </si>
  <si>
    <t>Rosas Rosas jesús Alejanro</t>
  </si>
  <si>
    <t>Santiago Reyes Argelio</t>
  </si>
  <si>
    <t>Serrano Velázquez Esmeralda</t>
  </si>
  <si>
    <t>Torres Navarrete Elmer Uriel</t>
  </si>
  <si>
    <t>Velasco Xolo José Roberto</t>
  </si>
  <si>
    <t>Zapot Ramos Marcos Osiris</t>
  </si>
  <si>
    <t>Alejos Xala Bianey</t>
  </si>
  <si>
    <t>Caamal guerra Sergio Eduardo</t>
  </si>
  <si>
    <t>211-B</t>
  </si>
  <si>
    <t>PROGRAMACIÓN BÁSICA</t>
  </si>
  <si>
    <t>611-A</t>
  </si>
  <si>
    <t>TALLER DE INVESTIGACIÓN II</t>
  </si>
  <si>
    <t>PROGRAMACION BÁSICA</t>
  </si>
  <si>
    <t>Canela Morales Luis Fernando</t>
  </si>
  <si>
    <t>Cayetano ChiguilLizbeth</t>
  </si>
  <si>
    <t>Chapol Gallardo kazandra de jesus</t>
  </si>
  <si>
    <t>Cruz Moreno Jesus Antonio</t>
  </si>
  <si>
    <t>Escamilla Berdon Cesar Alfredo</t>
  </si>
  <si>
    <t>GOMEZ HERNANDEZ MELANIE PALOMA</t>
  </si>
  <si>
    <t>Gonzalez sugey</t>
  </si>
  <si>
    <t>Gonzalez Martinez Aldo Alfredo</t>
  </si>
  <si>
    <t xml:space="preserve">González Xala Yair Argel </t>
  </si>
  <si>
    <t>Hernandez Barrios Naomi</t>
  </si>
  <si>
    <t>Jimenez Eric</t>
  </si>
  <si>
    <t>Leo Roman Arely del Carmen</t>
  </si>
  <si>
    <t>Martinez Morgado Ana Victoria</t>
  </si>
  <si>
    <t>Ortega A Elias</t>
  </si>
  <si>
    <t>ORTIZ HERRERA  MANUEL AARON</t>
  </si>
  <si>
    <t>Ramirez Quino Ana lucila</t>
  </si>
  <si>
    <t>Ramos Elias</t>
  </si>
  <si>
    <t>Rios Castillo Jonathan de jesus</t>
  </si>
  <si>
    <t xml:space="preserve">Salazar Ramirez Ali Leonel </t>
  </si>
  <si>
    <t>Sandoval Ambros Irving</t>
  </si>
  <si>
    <t>Taxilaga Morteo Jose de Jesus</t>
  </si>
  <si>
    <t>Tepach Fonseca Cristian Jair</t>
  </si>
  <si>
    <t>ZARRABAL CRUZ SERGIO</t>
  </si>
  <si>
    <t>231U0006 ALEJOS XALA BIANEY</t>
  </si>
  <si>
    <t>2 221U0526 ANOTA CARDOZA OLIVER DE JESÚS</t>
  </si>
  <si>
    <t>3 221U0529 BUSTAMANTE MARTINEZ ANDRES RODRIGO</t>
  </si>
  <si>
    <t>4 221U0531 CHACHA MORALES EDGAR FERNANDO</t>
  </si>
  <si>
    <t>5 221U0532 COBAXIN BAXIN PEDRO DE JESUS</t>
  </si>
  <si>
    <t>6 221U0537 GARCÍA BARRERA ALEXANDER EMILIO</t>
  </si>
  <si>
    <t>7 221U0538 GOMEZ HERNANDEZ AHIRAM ALBERTO</t>
  </si>
  <si>
    <t>8 221U0540 IXBA FERNÁNDEZ OMAR</t>
  </si>
  <si>
    <t>9 221U0541 JIMENEZ REYES JUAN JOSE</t>
  </si>
  <si>
    <t>10 221U0799 LINDO CONDE IVAN DE JESUS</t>
  </si>
  <si>
    <t>11 221U0544 LUNA RODRIGUEZ DILAN</t>
  </si>
  <si>
    <t>12 221U0546 MALAGA ORTIZ JULIAN ROSENDO</t>
  </si>
  <si>
    <t>13 221U0547 MARCIAL FISCAL JUAN JOSE</t>
  </si>
  <si>
    <t>14 221U0550 MONTAN XOLIO DIEGO ALBERTO</t>
  </si>
  <si>
    <t>15 221U0552 POLITO CERON MIGUEL DE JESUS</t>
  </si>
  <si>
    <t>16 221U0554 PUCHETA AGUILERA ALONDRA LIZET</t>
  </si>
  <si>
    <t>17 221U0555 QUINO CAIXBA PERLA JOSELIN</t>
  </si>
  <si>
    <t>18 211U0563 RAMIREZ NEVE RAMIRO R</t>
  </si>
  <si>
    <t>19 221U0562 TEOBA HERRERA ROCIO</t>
  </si>
  <si>
    <t>20 221U0563 TIBURCIO CUEVAS KEVIN ALEXIS</t>
  </si>
  <si>
    <t>21 221U0566 VENTURA GRACIA OSSWILL URIEL</t>
  </si>
  <si>
    <t>NO ASISTE</t>
  </si>
  <si>
    <t>221U0527 ANTONINO BAUTISTA CARLOS EDUARDO</t>
  </si>
  <si>
    <t>2 221U0831 CAAMAL GUERRA SERGIO EDUARDO</t>
  </si>
  <si>
    <t>3 221U0530 CARMONA XOLO RENATA NICOLE</t>
  </si>
  <si>
    <t>4 221U0533 COBAXIN VILLASEÑOR CARLOS</t>
  </si>
  <si>
    <t>5 221U0534 COYOLT ROSENDO EDUARDO</t>
  </si>
  <si>
    <t>6 221U0822 EDUARDO AZAMAR FRANCISCO</t>
  </si>
  <si>
    <t>7 221U0535 FÉLIX PASCUAL HUGO DE JESÚS</t>
  </si>
  <si>
    <t>8 221U0536 GARCIA GUTIERREZ BRYAN</t>
  </si>
  <si>
    <t>9 221U0539 IXBA DE LA CRUZ BRAYAN AMADO</t>
  </si>
  <si>
    <t>10 221U0568 LOPEZ LOPEZ SIDNEY</t>
  </si>
  <si>
    <t>11 221U0543 LUCHO PAXTIAN JOSE MARTIN</t>
  </si>
  <si>
    <t>12 221U0545 LÓPEZ ESCRIBANO ISRAEL ANTONIO</t>
  </si>
  <si>
    <t>13 221U0548 MARIN ORTIZ ULISES</t>
  </si>
  <si>
    <t>14 221U0549 MARTÍNEZ PICHAL YAHANA DE LOS ÁNGELES</t>
  </si>
  <si>
    <t>15 221U0556 QUINO OCHOA CARLOS AGUSTIN</t>
  </si>
  <si>
    <t>16 221U0558 ROSAS MINQUIZ NAOMI</t>
  </si>
  <si>
    <t>17 221U0559 ROSAS ROSAS JESUS ALEJANDRO</t>
  </si>
  <si>
    <t>18 221U0560 SANTIAGO REYES ARGELIO</t>
  </si>
  <si>
    <t>19 221U0561 SERRANO VELAZQUEZ ESMERALDA</t>
  </si>
  <si>
    <t>20 221U0569 TORRES NAVARRETE ELMER URIEL</t>
  </si>
  <si>
    <t>21 221U0565 VELASCO XOLO JOSE ROBERTO</t>
  </si>
  <si>
    <t>22 221U0567 ZAPOT RAMOS MARCOS OSIRIS</t>
  </si>
  <si>
    <t>NO ASISTE A CLASES SOLO SE PRESENTO A EXAMEN</t>
  </si>
  <si>
    <t>PROMEDIO</t>
  </si>
  <si>
    <t>N DE AL &gt;77</t>
  </si>
  <si>
    <t>%</t>
  </si>
  <si>
    <t>2 201U0252 CAYETANO CHIGUIL LIZBETH</t>
  </si>
  <si>
    <t>3 201U0254 CHAPOL GALLARDO KAZANDRA DE JESUS</t>
  </si>
  <si>
    <t>5 201U0255 CRUZ MORENO JESUS ANTONIO</t>
  </si>
  <si>
    <t>6 191U0438 ESCAMILLA BERDON CESAR ALFREDO</t>
  </si>
  <si>
    <t>8 191U0302 GOMEZ HERNANDEZ MELANIE PALOMA</t>
  </si>
  <si>
    <t>9 191U0446 GONZALEZ MARTINEZ ALDO ALFREDO</t>
  </si>
  <si>
    <t>10 201U0258 GONZALEZ MEXICANO SUGEY</t>
  </si>
  <si>
    <t>11 201U0259 GONZALEZ XALA YAIR ARGEL</t>
  </si>
  <si>
    <t>12 201U0260 HERNANDEZ BARRIOS NAOMI</t>
  </si>
  <si>
    <t>14 201U0264 JIMENEZ MARTINEZ ERIC</t>
  </si>
  <si>
    <t>15 201U0402 LEO ROMAN ARELY DEL CARMEN</t>
  </si>
  <si>
    <t>18 201U0270 MARTINEZ MORGADO ANA VICTORIA</t>
  </si>
  <si>
    <t>21 201U0274 ORTIZ HERRERA MANUEL AARON</t>
  </si>
  <si>
    <t>23 201U0277 RAMIREZ QUINO ANA LUCIA</t>
  </si>
  <si>
    <t>24 201U0278 RAMOS FISCAL ELIAS AGUSTIN</t>
  </si>
  <si>
    <t>25 191U0468 RIOS CASTILLO JONATHAN DE JESUS</t>
  </si>
  <si>
    <t>26 201U0279 SALAZAR RAMIREZ ALI LEONEL</t>
  </si>
  <si>
    <t>27 201U0280 SANDOVAL AMBROS IRVING</t>
  </si>
  <si>
    <t>28 201U0282 TAXILAGA MORTEO JOSE DE JESUS</t>
  </si>
  <si>
    <t>29 191U0475 TEPACH FONSECA CRISTIAN JAIR</t>
  </si>
  <si>
    <t xml:space="preserve">4 201U0512 </t>
  </si>
  <si>
    <t>COMI ATAXCA ALEXIS</t>
  </si>
  <si>
    <t>Comi Ataxca Alexis</t>
  </si>
  <si>
    <t xml:space="preserve">7 201U0257 </t>
  </si>
  <si>
    <t>FIGUEROA QUINO HECTOR LUIS</t>
  </si>
  <si>
    <t xml:space="preserve">13 201U0263 </t>
  </si>
  <si>
    <t>HERRERA GUATEMALA RAMON</t>
  </si>
  <si>
    <t xml:space="preserve">16 201U0266 </t>
  </si>
  <si>
    <t>LOPEZ ARTIGAS CRISTIAN DANIEL</t>
  </si>
  <si>
    <t xml:space="preserve">17 201U0267 </t>
  </si>
  <si>
    <t>LOPEZ POLITO JAAZIEL</t>
  </si>
  <si>
    <t>19 201U0272</t>
  </si>
  <si>
    <t xml:space="preserve"> MIROS VIDAL MONSERRAT</t>
  </si>
  <si>
    <t xml:space="preserve">20 191U0459 </t>
  </si>
  <si>
    <t xml:space="preserve">22 201U0276 </t>
  </si>
  <si>
    <t>QUINO RODRIGUEZ JOSE RAUL</t>
  </si>
  <si>
    <t xml:space="preserve">30 181U0478 </t>
  </si>
  <si>
    <t>USCANGA CADENA CARLOS AUGUSTO</t>
  </si>
  <si>
    <t xml:space="preserve">31 221U0004 </t>
  </si>
  <si>
    <t>1 201U0392 CANELA MORALES LUIS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</si>
</sst>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7" fillId="0" borderId="2" xfId="0" applyFont="1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U62"/>
  <sheetViews>
    <sheetView tabSelected="1" topLeftCell="A6" zoomScale="84" zoomScaleNormal="84" workbookViewId="0">
      <selection activeCell="T30" sqref="T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25">
      <c r="C4" t="s">
        <v>0</v>
      </c>
      <c r="D4" s="37" t="s">
        <v>24</v>
      </c>
      <c r="E4" s="37"/>
      <c r="F4" s="37"/>
      <c r="G4" s="37"/>
      <c r="I4" t="s">
        <v>1</v>
      </c>
      <c r="J4" s="38" t="s">
        <v>25</v>
      </c>
      <c r="K4" s="38"/>
      <c r="M4" t="s">
        <v>2</v>
      </c>
      <c r="N4" s="39">
        <v>45007</v>
      </c>
      <c r="O4" s="3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8" t="s">
        <v>26</v>
      </c>
      <c r="E6" s="38"/>
      <c r="F6" s="38"/>
      <c r="G6" s="38"/>
      <c r="I6" s="22" t="s">
        <v>22</v>
      </c>
      <c r="J6" s="22"/>
      <c r="K6" s="40" t="s">
        <v>27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42" t="s">
        <v>70</v>
      </c>
      <c r="E9" s="43" t="s">
        <v>70</v>
      </c>
      <c r="F9" s="43" t="s">
        <v>70</v>
      </c>
      <c r="G9" s="43" t="s">
        <v>70</v>
      </c>
      <c r="H9" s="43" t="s">
        <v>70</v>
      </c>
      <c r="I9" s="44" t="s">
        <v>70</v>
      </c>
      <c r="J9" s="21">
        <v>0</v>
      </c>
      <c r="K9" s="4"/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42" t="s">
        <v>29</v>
      </c>
      <c r="E10" s="43" t="s">
        <v>29</v>
      </c>
      <c r="F10" s="43" t="s">
        <v>29</v>
      </c>
      <c r="G10" s="43" t="s">
        <v>29</v>
      </c>
      <c r="H10" s="43" t="s">
        <v>29</v>
      </c>
      <c r="I10" s="44" t="s">
        <v>29</v>
      </c>
      <c r="J10" s="21">
        <v>100</v>
      </c>
      <c r="K10" s="4"/>
      <c r="L10" s="4"/>
      <c r="M10" s="4"/>
      <c r="N10" s="4"/>
      <c r="O10" s="4"/>
      <c r="P10" s="4"/>
      <c r="Q10" s="10">
        <f t="shared" ref="Q10:Q48" si="0">SUM(J10:P10)/7</f>
        <v>14.285714285714286</v>
      </c>
    </row>
    <row r="11" spans="2:18" x14ac:dyDescent="0.25">
      <c r="B11" s="6">
        <f t="shared" ref="B11:B53" si="1">B10+1</f>
        <v>3</v>
      </c>
      <c r="C11" s="6"/>
      <c r="D11" s="42" t="s">
        <v>30</v>
      </c>
      <c r="E11" s="43" t="s">
        <v>30</v>
      </c>
      <c r="F11" s="43" t="s">
        <v>30</v>
      </c>
      <c r="G11" s="43" t="s">
        <v>30</v>
      </c>
      <c r="H11" s="43" t="s">
        <v>30</v>
      </c>
      <c r="I11" s="44" t="s">
        <v>30</v>
      </c>
      <c r="J11" s="21">
        <v>100</v>
      </c>
      <c r="K11" s="4"/>
      <c r="L11" s="4"/>
      <c r="M11" s="4"/>
      <c r="N11" s="4"/>
      <c r="O11" s="4"/>
      <c r="P11" s="4"/>
      <c r="Q11" s="10">
        <f t="shared" si="0"/>
        <v>14.285714285714286</v>
      </c>
    </row>
    <row r="12" spans="2:18" x14ac:dyDescent="0.25">
      <c r="B12" s="6">
        <f t="shared" si="1"/>
        <v>4</v>
      </c>
      <c r="C12" s="6"/>
      <c r="D12" s="42" t="s">
        <v>31</v>
      </c>
      <c r="E12" s="43" t="s">
        <v>31</v>
      </c>
      <c r="F12" s="43" t="s">
        <v>31</v>
      </c>
      <c r="G12" s="43" t="s">
        <v>31</v>
      </c>
      <c r="H12" s="43" t="s">
        <v>31</v>
      </c>
      <c r="I12" s="44" t="s">
        <v>31</v>
      </c>
      <c r="J12" s="21">
        <v>90</v>
      </c>
      <c r="K12" s="4"/>
      <c r="L12" s="4"/>
      <c r="M12" s="4"/>
      <c r="N12" s="4"/>
      <c r="O12" s="4"/>
      <c r="P12" s="4"/>
      <c r="Q12" s="10">
        <f t="shared" si="0"/>
        <v>12.857142857142858</v>
      </c>
    </row>
    <row r="13" spans="2:18" x14ac:dyDescent="0.25">
      <c r="B13" s="6">
        <f t="shared" si="1"/>
        <v>5</v>
      </c>
      <c r="C13" s="6"/>
      <c r="D13" s="32" t="s">
        <v>32</v>
      </c>
      <c r="E13" s="33" t="s">
        <v>32</v>
      </c>
      <c r="F13" s="33" t="s">
        <v>32</v>
      </c>
      <c r="G13" s="33" t="s">
        <v>32</v>
      </c>
      <c r="H13" s="33" t="s">
        <v>32</v>
      </c>
      <c r="I13" s="34" t="s">
        <v>32</v>
      </c>
      <c r="J13" s="21">
        <v>95</v>
      </c>
      <c r="K13" s="4"/>
      <c r="L13" s="4"/>
      <c r="M13" s="4"/>
      <c r="N13" s="4"/>
      <c r="O13" s="4"/>
      <c r="P13" s="4"/>
      <c r="Q13" s="10">
        <f t="shared" si="0"/>
        <v>13.571428571428571</v>
      </c>
    </row>
    <row r="14" spans="2:18" x14ac:dyDescent="0.25">
      <c r="B14" s="6">
        <f t="shared" si="1"/>
        <v>6</v>
      </c>
      <c r="C14" s="6"/>
      <c r="D14" s="32" t="s">
        <v>33</v>
      </c>
      <c r="E14" s="33" t="s">
        <v>33</v>
      </c>
      <c r="F14" s="33" t="s">
        <v>33</v>
      </c>
      <c r="G14" s="33" t="s">
        <v>33</v>
      </c>
      <c r="H14" s="33" t="s">
        <v>33</v>
      </c>
      <c r="I14" s="34" t="s">
        <v>33</v>
      </c>
      <c r="J14" s="21">
        <v>100</v>
      </c>
      <c r="K14" s="4"/>
      <c r="L14" s="4"/>
      <c r="M14" s="4"/>
      <c r="N14" s="4"/>
      <c r="O14" s="4"/>
      <c r="P14" s="4"/>
      <c r="Q14" s="10">
        <f t="shared" si="0"/>
        <v>14.285714285714286</v>
      </c>
    </row>
    <row r="15" spans="2:18" x14ac:dyDescent="0.25">
      <c r="B15" s="6">
        <f t="shared" si="1"/>
        <v>7</v>
      </c>
      <c r="C15" s="6"/>
      <c r="D15" s="32" t="s">
        <v>34</v>
      </c>
      <c r="E15" s="33" t="s">
        <v>34</v>
      </c>
      <c r="F15" s="33" t="s">
        <v>34</v>
      </c>
      <c r="G15" s="33" t="s">
        <v>34</v>
      </c>
      <c r="H15" s="33" t="s">
        <v>34</v>
      </c>
      <c r="I15" s="34" t="s">
        <v>34</v>
      </c>
      <c r="J15" s="21">
        <v>90</v>
      </c>
      <c r="K15" s="4"/>
      <c r="L15" s="4"/>
      <c r="M15" s="4"/>
      <c r="N15" s="4"/>
      <c r="O15" s="4"/>
      <c r="P15" s="4"/>
      <c r="Q15" s="10">
        <f t="shared" si="0"/>
        <v>12.857142857142858</v>
      </c>
    </row>
    <row r="16" spans="2:18" x14ac:dyDescent="0.25">
      <c r="B16" s="6">
        <f t="shared" si="1"/>
        <v>8</v>
      </c>
      <c r="C16" s="6"/>
      <c r="D16" s="32" t="s">
        <v>35</v>
      </c>
      <c r="E16" s="33" t="s">
        <v>35</v>
      </c>
      <c r="F16" s="33" t="s">
        <v>35</v>
      </c>
      <c r="G16" s="33" t="s">
        <v>35</v>
      </c>
      <c r="H16" s="33" t="s">
        <v>35</v>
      </c>
      <c r="I16" s="34" t="s">
        <v>35</v>
      </c>
      <c r="J16" s="21">
        <v>100</v>
      </c>
      <c r="K16" s="4"/>
      <c r="L16" s="4"/>
      <c r="M16" s="4"/>
      <c r="N16" s="4"/>
      <c r="O16" s="4"/>
      <c r="P16" s="4"/>
      <c r="Q16" s="10">
        <f t="shared" si="0"/>
        <v>14.285714285714286</v>
      </c>
    </row>
    <row r="17" spans="2:21" x14ac:dyDescent="0.25">
      <c r="B17" s="6">
        <f t="shared" si="1"/>
        <v>9</v>
      </c>
      <c r="C17" s="6"/>
      <c r="D17" s="32" t="s">
        <v>36</v>
      </c>
      <c r="E17" s="33" t="s">
        <v>36</v>
      </c>
      <c r="F17" s="33" t="s">
        <v>36</v>
      </c>
      <c r="G17" s="33" t="s">
        <v>36</v>
      </c>
      <c r="H17" s="33" t="s">
        <v>36</v>
      </c>
      <c r="I17" s="34" t="s">
        <v>36</v>
      </c>
      <c r="J17" s="21">
        <v>70</v>
      </c>
      <c r="K17" s="4"/>
      <c r="L17" s="4"/>
      <c r="M17" s="4"/>
      <c r="N17" s="4"/>
      <c r="O17" s="4"/>
      <c r="P17" s="4"/>
      <c r="Q17" s="10">
        <f t="shared" si="0"/>
        <v>10</v>
      </c>
    </row>
    <row r="18" spans="2:21" x14ac:dyDescent="0.25">
      <c r="B18" s="6">
        <f t="shared" si="1"/>
        <v>10</v>
      </c>
      <c r="C18" s="6"/>
      <c r="D18" s="32" t="s">
        <v>59</v>
      </c>
      <c r="E18" s="33" t="s">
        <v>59</v>
      </c>
      <c r="F18" s="33" t="s">
        <v>59</v>
      </c>
      <c r="G18" s="33" t="s">
        <v>59</v>
      </c>
      <c r="H18" s="33" t="s">
        <v>59</v>
      </c>
      <c r="I18" s="34" t="s">
        <v>59</v>
      </c>
      <c r="J18" s="21">
        <v>0</v>
      </c>
      <c r="K18" s="4"/>
      <c r="L18" s="4"/>
      <c r="M18" s="4"/>
      <c r="N18" s="4"/>
      <c r="O18" s="4"/>
      <c r="P18" s="4"/>
      <c r="Q18" s="10">
        <f t="shared" si="0"/>
        <v>0</v>
      </c>
    </row>
    <row r="19" spans="2:21" x14ac:dyDescent="0.25">
      <c r="B19" s="6">
        <f t="shared" si="1"/>
        <v>11</v>
      </c>
      <c r="C19" s="6"/>
      <c r="D19" s="32" t="s">
        <v>37</v>
      </c>
      <c r="E19" s="33" t="s">
        <v>37</v>
      </c>
      <c r="F19" s="33" t="s">
        <v>37</v>
      </c>
      <c r="G19" s="33" t="s">
        <v>37</v>
      </c>
      <c r="H19" s="33" t="s">
        <v>37</v>
      </c>
      <c r="I19" s="34" t="s">
        <v>37</v>
      </c>
      <c r="J19" s="21">
        <v>100</v>
      </c>
      <c r="K19" s="4"/>
      <c r="L19" s="4"/>
      <c r="M19" s="4"/>
      <c r="N19" s="4"/>
      <c r="O19" s="4"/>
      <c r="P19" s="4"/>
      <c r="Q19" s="10">
        <f t="shared" si="0"/>
        <v>14.285714285714286</v>
      </c>
    </row>
    <row r="20" spans="2:21" x14ac:dyDescent="0.25">
      <c r="B20" s="6">
        <f t="shared" si="1"/>
        <v>12</v>
      </c>
      <c r="C20" s="6"/>
      <c r="D20" s="32" t="s">
        <v>38</v>
      </c>
      <c r="E20" s="33" t="s">
        <v>38</v>
      </c>
      <c r="F20" s="33" t="s">
        <v>38</v>
      </c>
      <c r="G20" s="33" t="s">
        <v>38</v>
      </c>
      <c r="H20" s="33" t="s">
        <v>38</v>
      </c>
      <c r="I20" s="34" t="s">
        <v>38</v>
      </c>
      <c r="J20" s="21">
        <v>100</v>
      </c>
      <c r="K20" s="4"/>
      <c r="L20" s="4"/>
      <c r="M20" s="4"/>
      <c r="N20" s="4"/>
      <c r="O20" s="4"/>
      <c r="P20" s="4"/>
      <c r="Q20" s="10">
        <f t="shared" si="0"/>
        <v>14.285714285714286</v>
      </c>
    </row>
    <row r="21" spans="2:21" x14ac:dyDescent="0.25">
      <c r="B21" s="6">
        <f t="shared" si="1"/>
        <v>13</v>
      </c>
      <c r="C21" s="6"/>
      <c r="D21" s="32" t="s">
        <v>39</v>
      </c>
      <c r="E21" s="33" t="s">
        <v>39</v>
      </c>
      <c r="F21" s="33" t="s">
        <v>39</v>
      </c>
      <c r="G21" s="33" t="s">
        <v>39</v>
      </c>
      <c r="H21" s="33" t="s">
        <v>39</v>
      </c>
      <c r="I21" s="34" t="s">
        <v>39</v>
      </c>
      <c r="J21" s="21">
        <v>0</v>
      </c>
      <c r="K21" s="4"/>
      <c r="L21" s="4"/>
      <c r="M21" s="4"/>
      <c r="N21" s="4"/>
      <c r="O21" s="4"/>
      <c r="P21" s="4"/>
      <c r="Q21" s="10">
        <f t="shared" si="0"/>
        <v>0</v>
      </c>
    </row>
    <row r="22" spans="2:21" x14ac:dyDescent="0.25">
      <c r="B22" s="6">
        <f t="shared" si="1"/>
        <v>14</v>
      </c>
      <c r="C22" s="6"/>
      <c r="D22" s="32" t="s">
        <v>40</v>
      </c>
      <c r="E22" s="33" t="s">
        <v>40</v>
      </c>
      <c r="F22" s="33" t="s">
        <v>40</v>
      </c>
      <c r="G22" s="33" t="s">
        <v>40</v>
      </c>
      <c r="H22" s="33" t="s">
        <v>40</v>
      </c>
      <c r="I22" s="34" t="s">
        <v>40</v>
      </c>
      <c r="J22" s="21">
        <v>40</v>
      </c>
      <c r="K22" s="4"/>
      <c r="L22" s="4"/>
      <c r="M22" s="4"/>
      <c r="N22" s="4"/>
      <c r="O22" s="4"/>
      <c r="P22" s="4"/>
      <c r="Q22" s="10">
        <f t="shared" si="0"/>
        <v>5.7142857142857144</v>
      </c>
    </row>
    <row r="23" spans="2:21" x14ac:dyDescent="0.25">
      <c r="B23" s="6">
        <f t="shared" si="1"/>
        <v>15</v>
      </c>
      <c r="C23" s="6"/>
      <c r="D23" s="32" t="s">
        <v>41</v>
      </c>
      <c r="E23" s="33" t="s">
        <v>41</v>
      </c>
      <c r="F23" s="33" t="s">
        <v>41</v>
      </c>
      <c r="G23" s="33" t="s">
        <v>41</v>
      </c>
      <c r="H23" s="33" t="s">
        <v>41</v>
      </c>
      <c r="I23" s="34" t="s">
        <v>41</v>
      </c>
      <c r="J23" s="21">
        <v>100</v>
      </c>
      <c r="K23" s="4"/>
      <c r="L23" s="4"/>
      <c r="M23" s="4"/>
      <c r="N23" s="4"/>
      <c r="O23" s="4"/>
      <c r="P23" s="4"/>
      <c r="Q23" s="10">
        <f t="shared" si="0"/>
        <v>14.285714285714286</v>
      </c>
    </row>
    <row r="24" spans="2:21" x14ac:dyDescent="0.25">
      <c r="B24" s="6">
        <f t="shared" si="1"/>
        <v>16</v>
      </c>
      <c r="C24" s="6"/>
      <c r="D24" s="32" t="s">
        <v>42</v>
      </c>
      <c r="E24" s="33" t="s">
        <v>42</v>
      </c>
      <c r="F24" s="33" t="s">
        <v>42</v>
      </c>
      <c r="G24" s="33" t="s">
        <v>42</v>
      </c>
      <c r="H24" s="33" t="s">
        <v>42</v>
      </c>
      <c r="I24" s="34" t="s">
        <v>42</v>
      </c>
      <c r="J24" s="21">
        <v>100</v>
      </c>
      <c r="K24" s="4"/>
      <c r="L24" s="4"/>
      <c r="M24" s="4"/>
      <c r="N24" s="4"/>
      <c r="O24" s="4"/>
      <c r="P24" s="4"/>
      <c r="Q24" s="10">
        <f t="shared" si="0"/>
        <v>14.285714285714286</v>
      </c>
    </row>
    <row r="25" spans="2:21" x14ac:dyDescent="0.25">
      <c r="B25" s="6">
        <f t="shared" si="1"/>
        <v>17</v>
      </c>
      <c r="C25" s="6"/>
      <c r="D25" s="32" t="s">
        <v>43</v>
      </c>
      <c r="E25" s="33" t="s">
        <v>43</v>
      </c>
      <c r="F25" s="33" t="s">
        <v>43</v>
      </c>
      <c r="G25" s="33" t="s">
        <v>43</v>
      </c>
      <c r="H25" s="33" t="s">
        <v>43</v>
      </c>
      <c r="I25" s="34" t="s">
        <v>43</v>
      </c>
      <c r="J25" s="21">
        <v>100</v>
      </c>
      <c r="K25" s="4"/>
      <c r="L25" s="4"/>
      <c r="M25" s="4"/>
      <c r="N25" s="4"/>
      <c r="O25" s="4"/>
      <c r="P25" s="4"/>
      <c r="Q25" s="10">
        <f t="shared" si="0"/>
        <v>14.285714285714286</v>
      </c>
    </row>
    <row r="26" spans="2:21" x14ac:dyDescent="0.25">
      <c r="B26" s="6">
        <f t="shared" si="1"/>
        <v>18</v>
      </c>
      <c r="C26" s="6"/>
      <c r="D26" s="32" t="s">
        <v>44</v>
      </c>
      <c r="E26" s="33" t="s">
        <v>44</v>
      </c>
      <c r="F26" s="33" t="s">
        <v>44</v>
      </c>
      <c r="G26" s="33" t="s">
        <v>44</v>
      </c>
      <c r="H26" s="33" t="s">
        <v>44</v>
      </c>
      <c r="I26" s="34" t="s">
        <v>44</v>
      </c>
      <c r="J26" s="21">
        <v>50</v>
      </c>
      <c r="K26" s="4"/>
      <c r="L26" s="4"/>
      <c r="M26" s="4"/>
      <c r="N26" s="4"/>
      <c r="O26" s="4"/>
      <c r="P26" s="4"/>
      <c r="Q26" s="10">
        <f t="shared" si="0"/>
        <v>7.1428571428571432</v>
      </c>
    </row>
    <row r="27" spans="2:21" x14ac:dyDescent="0.25">
      <c r="B27" s="6">
        <f t="shared" si="1"/>
        <v>19</v>
      </c>
      <c r="C27" s="6"/>
      <c r="D27" s="32" t="s">
        <v>45</v>
      </c>
      <c r="E27" s="33" t="s">
        <v>45</v>
      </c>
      <c r="F27" s="33" t="s">
        <v>45</v>
      </c>
      <c r="G27" s="33" t="s">
        <v>45</v>
      </c>
      <c r="H27" s="33" t="s">
        <v>45</v>
      </c>
      <c r="I27" s="34" t="s">
        <v>45</v>
      </c>
      <c r="J27" s="21">
        <v>100</v>
      </c>
      <c r="K27" s="4"/>
      <c r="L27" s="4"/>
      <c r="M27" s="4"/>
      <c r="N27" s="4"/>
      <c r="O27" s="4"/>
      <c r="P27" s="4"/>
      <c r="Q27" s="10">
        <f>SUM(J27:P27)/7</f>
        <v>14.285714285714286</v>
      </c>
    </row>
    <row r="28" spans="2:21" x14ac:dyDescent="0.25">
      <c r="B28" s="6">
        <f t="shared" si="1"/>
        <v>20</v>
      </c>
      <c r="C28" s="6"/>
      <c r="D28" s="27"/>
      <c r="E28" s="27"/>
      <c r="F28" s="27"/>
      <c r="G28" s="27"/>
      <c r="H28" s="27"/>
      <c r="I28" s="27"/>
      <c r="K28" s="4"/>
      <c r="L28" s="4"/>
      <c r="M28" s="4"/>
      <c r="N28" s="4"/>
      <c r="O28" s="4"/>
      <c r="P28" s="4"/>
      <c r="Q28" s="10">
        <f t="shared" si="0"/>
        <v>0</v>
      </c>
    </row>
    <row r="29" spans="2:21" x14ac:dyDescent="0.25">
      <c r="B29" s="6">
        <f t="shared" si="1"/>
        <v>21</v>
      </c>
      <c r="C29" s="6"/>
      <c r="D29" s="27"/>
      <c r="E29" s="27"/>
      <c r="F29" s="27"/>
      <c r="G29" s="27"/>
      <c r="H29" s="27"/>
      <c r="I29" s="2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21" x14ac:dyDescent="0.25">
      <c r="B30" s="6">
        <f t="shared" si="1"/>
        <v>22</v>
      </c>
      <c r="C30" s="6"/>
      <c r="D30" s="27"/>
      <c r="E30" s="27"/>
      <c r="F30" s="27"/>
      <c r="G30" s="27"/>
      <c r="H30" s="27"/>
      <c r="I30" s="27"/>
      <c r="J30" s="4"/>
      <c r="K30" s="4"/>
      <c r="L30" s="4"/>
      <c r="M30" s="4"/>
      <c r="N30" s="4"/>
      <c r="O30" s="4"/>
      <c r="P30" s="4"/>
      <c r="Q30" s="10">
        <f t="shared" si="0"/>
        <v>0</v>
      </c>
      <c r="S30" s="4">
        <f>AVERAGE(J9:J27)</f>
        <v>75.526315789473685</v>
      </c>
      <c r="T30">
        <f>COUNTIF(J9:J27,"&gt;=76")</f>
        <v>13</v>
      </c>
      <c r="U30">
        <f>AVERAGE(S30,T30)</f>
        <v>44.263157894736842</v>
      </c>
    </row>
    <row r="31" spans="2:21" x14ac:dyDescent="0.25">
      <c r="B31" s="6">
        <f t="shared" si="1"/>
        <v>23</v>
      </c>
      <c r="C31" s="6"/>
      <c r="D31" s="27"/>
      <c r="E31" s="27"/>
      <c r="F31" s="27"/>
      <c r="G31" s="27"/>
      <c r="H31" s="27"/>
      <c r="I31" s="2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21" x14ac:dyDescent="0.25">
      <c r="B32" s="6">
        <f t="shared" si="1"/>
        <v>24</v>
      </c>
      <c r="C32" s="6"/>
      <c r="D32" s="27"/>
      <c r="E32" s="27"/>
      <c r="F32" s="27"/>
      <c r="G32" s="27"/>
      <c r="H32" s="27"/>
      <c r="I32" s="2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7"/>
      <c r="E33" s="27"/>
      <c r="F33" s="27"/>
      <c r="G33" s="27"/>
      <c r="H33" s="27"/>
      <c r="I33" s="2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7"/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8"/>
      <c r="E53" s="29"/>
      <c r="F53" s="29"/>
      <c r="G53" s="29"/>
      <c r="H53" s="29"/>
      <c r="I53" s="3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2"/>
      <c r="D54" s="22"/>
      <c r="E54" s="1"/>
      <c r="H54" s="31" t="s">
        <v>19</v>
      </c>
      <c r="I54" s="31"/>
      <c r="J54" s="11">
        <f>COUNTIF(J9:J53,"&gt;=70")</f>
        <v>14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2"/>
      <c r="D55" s="22"/>
      <c r="E55" s="8"/>
      <c r="H55" s="26" t="s">
        <v>20</v>
      </c>
      <c r="I55" s="26"/>
      <c r="J55" s="12">
        <f>COUNTIF(J9:J53,"&lt;70")</f>
        <v>5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2"/>
      <c r="D56" s="22"/>
      <c r="E56" s="22"/>
      <c r="H56" s="26" t="s">
        <v>21</v>
      </c>
      <c r="I56" s="26"/>
      <c r="J56" s="12">
        <f>COUNT(J9:J53)</f>
        <v>19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2"/>
      <c r="D57" s="22"/>
      <c r="E57" s="1"/>
      <c r="H57" s="23" t="s">
        <v>16</v>
      </c>
      <c r="I57" s="23"/>
      <c r="J57" s="13">
        <f>J54/J56</f>
        <v>0.73684210526315785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2"/>
      <c r="D58" s="22"/>
      <c r="E58" s="1"/>
      <c r="H58" s="23" t="s">
        <v>17</v>
      </c>
      <c r="I58" s="23"/>
      <c r="J58" s="13">
        <f>J55/J56</f>
        <v>0.26315789473684209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D27:I27"/>
    <mergeCell ref="D26:I26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49259-A3CC-4436-83A0-C6E4F5EEF6D7}">
  <dimension ref="B2:U62"/>
  <sheetViews>
    <sheetView topLeftCell="I20" zoomScale="84" zoomScaleNormal="84" workbookViewId="0">
      <selection activeCell="U32" sqref="U3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25">
      <c r="C4" t="s">
        <v>0</v>
      </c>
      <c r="D4" s="37" t="s">
        <v>24</v>
      </c>
      <c r="E4" s="37"/>
      <c r="F4" s="37"/>
      <c r="G4" s="37"/>
      <c r="I4" t="s">
        <v>1</v>
      </c>
      <c r="J4" s="38" t="s">
        <v>72</v>
      </c>
      <c r="K4" s="38"/>
      <c r="M4" t="s">
        <v>2</v>
      </c>
      <c r="N4" s="39">
        <v>45007</v>
      </c>
      <c r="O4" s="3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8" t="s">
        <v>26</v>
      </c>
      <c r="E6" s="38"/>
      <c r="F6" s="38"/>
      <c r="G6" s="38"/>
      <c r="I6" s="22" t="s">
        <v>22</v>
      </c>
      <c r="J6" s="22"/>
      <c r="K6" s="40" t="s">
        <v>27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32" t="s">
        <v>46</v>
      </c>
      <c r="E9" s="33" t="s">
        <v>46</v>
      </c>
      <c r="F9" s="33" t="s">
        <v>46</v>
      </c>
      <c r="G9" s="33" t="s">
        <v>46</v>
      </c>
      <c r="H9" s="33" t="s">
        <v>46</v>
      </c>
      <c r="I9" s="34" t="s">
        <v>46</v>
      </c>
      <c r="J9" s="20">
        <v>40</v>
      </c>
      <c r="K9" s="4"/>
      <c r="L9" s="4"/>
      <c r="M9" s="4"/>
      <c r="N9" s="4"/>
      <c r="O9" s="4"/>
      <c r="P9" s="4"/>
      <c r="Q9" s="10">
        <f>SUM(J9:P9)/7</f>
        <v>5.7142857142857144</v>
      </c>
    </row>
    <row r="10" spans="2:18" x14ac:dyDescent="0.25">
      <c r="B10" s="6">
        <f>B9+1</f>
        <v>2</v>
      </c>
      <c r="C10" s="6"/>
      <c r="D10" s="32" t="s">
        <v>47</v>
      </c>
      <c r="E10" s="33" t="s">
        <v>47</v>
      </c>
      <c r="F10" s="33" t="s">
        <v>47</v>
      </c>
      <c r="G10" s="33" t="s">
        <v>47</v>
      </c>
      <c r="H10" s="33" t="s">
        <v>47</v>
      </c>
      <c r="I10" s="34" t="s">
        <v>47</v>
      </c>
      <c r="J10" s="20">
        <v>40</v>
      </c>
      <c r="K10" s="4"/>
      <c r="L10" s="4"/>
      <c r="M10" s="4"/>
      <c r="N10" s="4"/>
      <c r="O10" s="4"/>
      <c r="P10" s="4"/>
      <c r="Q10" s="10">
        <f t="shared" ref="Q10:Q48" si="0">SUM(J10:P10)/7</f>
        <v>5.7142857142857144</v>
      </c>
    </row>
    <row r="11" spans="2:18" x14ac:dyDescent="0.25">
      <c r="B11" s="6">
        <f t="shared" ref="B11:B53" si="1">B10+1</f>
        <v>3</v>
      </c>
      <c r="C11" s="6"/>
      <c r="D11" s="32" t="s">
        <v>71</v>
      </c>
      <c r="E11" s="33" t="s">
        <v>48</v>
      </c>
      <c r="F11" s="33" t="s">
        <v>48</v>
      </c>
      <c r="G11" s="33" t="s">
        <v>48</v>
      </c>
      <c r="H11" s="33" t="s">
        <v>48</v>
      </c>
      <c r="I11" s="34" t="s">
        <v>48</v>
      </c>
      <c r="J11" s="20">
        <v>70</v>
      </c>
      <c r="K11" s="4"/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32" t="s">
        <v>49</v>
      </c>
      <c r="E12" s="33" t="s">
        <v>49</v>
      </c>
      <c r="F12" s="33" t="s">
        <v>49</v>
      </c>
      <c r="G12" s="33" t="s">
        <v>49</v>
      </c>
      <c r="H12" s="33" t="s">
        <v>49</v>
      </c>
      <c r="I12" s="34" t="s">
        <v>49</v>
      </c>
      <c r="J12" s="20">
        <v>100</v>
      </c>
      <c r="K12" s="4"/>
      <c r="L12" s="4"/>
      <c r="M12" s="4"/>
      <c r="N12" s="4"/>
      <c r="O12" s="4"/>
      <c r="P12" s="4"/>
      <c r="Q12" s="10">
        <f t="shared" si="0"/>
        <v>14.285714285714286</v>
      </c>
    </row>
    <row r="13" spans="2:18" x14ac:dyDescent="0.25">
      <c r="B13" s="6">
        <f t="shared" si="1"/>
        <v>5</v>
      </c>
      <c r="C13" s="6"/>
      <c r="D13" s="32" t="s">
        <v>50</v>
      </c>
      <c r="E13" s="33" t="s">
        <v>50</v>
      </c>
      <c r="F13" s="33" t="s">
        <v>50</v>
      </c>
      <c r="G13" s="33" t="s">
        <v>50</v>
      </c>
      <c r="H13" s="33" t="s">
        <v>50</v>
      </c>
      <c r="I13" s="34" t="s">
        <v>50</v>
      </c>
      <c r="J13" s="20">
        <v>100</v>
      </c>
      <c r="K13" s="4"/>
      <c r="L13" s="4"/>
      <c r="M13" s="4"/>
      <c r="N13" s="4"/>
      <c r="O13" s="4"/>
      <c r="P13" s="4"/>
      <c r="Q13" s="10">
        <f t="shared" si="0"/>
        <v>14.285714285714286</v>
      </c>
    </row>
    <row r="14" spans="2:18" x14ac:dyDescent="0.25">
      <c r="B14" s="6">
        <f t="shared" si="1"/>
        <v>6</v>
      </c>
      <c r="C14" s="6"/>
      <c r="D14" s="32" t="s">
        <v>51</v>
      </c>
      <c r="E14" s="33" t="s">
        <v>51</v>
      </c>
      <c r="F14" s="33" t="s">
        <v>51</v>
      </c>
      <c r="G14" s="33" t="s">
        <v>51</v>
      </c>
      <c r="H14" s="33" t="s">
        <v>51</v>
      </c>
      <c r="I14" s="34" t="s">
        <v>51</v>
      </c>
      <c r="J14" s="20">
        <v>100</v>
      </c>
      <c r="K14" s="4"/>
      <c r="L14" s="4"/>
      <c r="M14" s="4"/>
      <c r="N14" s="4"/>
      <c r="O14" s="4"/>
      <c r="P14" s="4"/>
      <c r="Q14" s="10">
        <f t="shared" si="0"/>
        <v>14.285714285714286</v>
      </c>
    </row>
    <row r="15" spans="2:18" x14ac:dyDescent="0.25">
      <c r="B15" s="6">
        <f t="shared" si="1"/>
        <v>7</v>
      </c>
      <c r="C15" s="6"/>
      <c r="D15" s="32" t="s">
        <v>52</v>
      </c>
      <c r="E15" s="33" t="s">
        <v>52</v>
      </c>
      <c r="F15" s="33" t="s">
        <v>52</v>
      </c>
      <c r="G15" s="33" t="s">
        <v>52</v>
      </c>
      <c r="H15" s="33" t="s">
        <v>52</v>
      </c>
      <c r="I15" s="34" t="s">
        <v>52</v>
      </c>
      <c r="J15" s="20">
        <v>100</v>
      </c>
      <c r="K15" s="4"/>
      <c r="L15" s="4"/>
      <c r="M15" s="4"/>
      <c r="N15" s="4"/>
      <c r="O15" s="4"/>
      <c r="P15" s="4"/>
      <c r="Q15" s="10">
        <f t="shared" si="0"/>
        <v>14.285714285714286</v>
      </c>
    </row>
    <row r="16" spans="2:18" x14ac:dyDescent="0.25">
      <c r="B16" s="6">
        <f t="shared" si="1"/>
        <v>8</v>
      </c>
      <c r="C16" s="6"/>
      <c r="D16" s="32" t="s">
        <v>53</v>
      </c>
      <c r="E16" s="33" t="s">
        <v>53</v>
      </c>
      <c r="F16" s="33" t="s">
        <v>53</v>
      </c>
      <c r="G16" s="33" t="s">
        <v>53</v>
      </c>
      <c r="H16" s="33" t="s">
        <v>53</v>
      </c>
      <c r="I16" s="34" t="s">
        <v>53</v>
      </c>
      <c r="J16" s="20">
        <v>80</v>
      </c>
      <c r="K16" s="4"/>
      <c r="L16" s="4"/>
      <c r="M16" s="4"/>
      <c r="N16" s="4"/>
      <c r="O16" s="4"/>
      <c r="P16" s="4"/>
      <c r="Q16" s="10">
        <f t="shared" si="0"/>
        <v>11.428571428571429</v>
      </c>
    </row>
    <row r="17" spans="2:21" x14ac:dyDescent="0.25">
      <c r="B17" s="6">
        <f t="shared" si="1"/>
        <v>9</v>
      </c>
      <c r="C17" s="6"/>
      <c r="D17" s="32" t="s">
        <v>54</v>
      </c>
      <c r="E17" s="33" t="s">
        <v>54</v>
      </c>
      <c r="F17" s="33" t="s">
        <v>54</v>
      </c>
      <c r="G17" s="33" t="s">
        <v>54</v>
      </c>
      <c r="H17" s="33" t="s">
        <v>54</v>
      </c>
      <c r="I17" s="34" t="s">
        <v>54</v>
      </c>
      <c r="J17" s="20">
        <v>100</v>
      </c>
      <c r="K17" s="4"/>
      <c r="L17" s="4"/>
      <c r="M17" s="4"/>
      <c r="N17" s="4"/>
      <c r="O17" s="4"/>
      <c r="P17" s="4"/>
      <c r="Q17" s="10">
        <f t="shared" si="0"/>
        <v>14.285714285714286</v>
      </c>
    </row>
    <row r="18" spans="2:21" x14ac:dyDescent="0.25">
      <c r="B18" s="6">
        <f t="shared" si="1"/>
        <v>10</v>
      </c>
      <c r="C18" s="6"/>
      <c r="D18" s="32" t="s">
        <v>55</v>
      </c>
      <c r="E18" s="33" t="s">
        <v>55</v>
      </c>
      <c r="F18" s="33" t="s">
        <v>55</v>
      </c>
      <c r="G18" s="33" t="s">
        <v>55</v>
      </c>
      <c r="H18" s="33" t="s">
        <v>55</v>
      </c>
      <c r="I18" s="34" t="s">
        <v>55</v>
      </c>
      <c r="J18" s="20">
        <v>40</v>
      </c>
      <c r="K18" s="4"/>
      <c r="L18" s="4"/>
      <c r="M18" s="4"/>
      <c r="N18" s="4"/>
      <c r="O18" s="4"/>
      <c r="P18" s="4"/>
      <c r="Q18" s="10">
        <f t="shared" si="0"/>
        <v>5.7142857142857144</v>
      </c>
    </row>
    <row r="19" spans="2:21" x14ac:dyDescent="0.25">
      <c r="B19" s="6">
        <f t="shared" si="1"/>
        <v>11</v>
      </c>
      <c r="C19" s="6"/>
      <c r="D19" s="32" t="s">
        <v>56</v>
      </c>
      <c r="E19" s="33" t="s">
        <v>56</v>
      </c>
      <c r="F19" s="33" t="s">
        <v>56</v>
      </c>
      <c r="G19" s="33" t="s">
        <v>56</v>
      </c>
      <c r="H19" s="33" t="s">
        <v>56</v>
      </c>
      <c r="I19" s="34" t="s">
        <v>56</v>
      </c>
      <c r="J19" s="20">
        <v>100</v>
      </c>
      <c r="K19" s="4"/>
      <c r="L19" s="4"/>
      <c r="M19" s="4"/>
      <c r="N19" s="4"/>
      <c r="O19" s="4"/>
      <c r="P19" s="4"/>
      <c r="Q19" s="10">
        <f t="shared" si="0"/>
        <v>14.285714285714286</v>
      </c>
    </row>
    <row r="20" spans="2:21" x14ac:dyDescent="0.25">
      <c r="B20" s="6">
        <f t="shared" si="1"/>
        <v>12</v>
      </c>
      <c r="C20" s="6"/>
      <c r="D20" s="32" t="s">
        <v>57</v>
      </c>
      <c r="E20" s="33" t="s">
        <v>57</v>
      </c>
      <c r="F20" s="33" t="s">
        <v>57</v>
      </c>
      <c r="G20" s="33" t="s">
        <v>57</v>
      </c>
      <c r="H20" s="33" t="s">
        <v>57</v>
      </c>
      <c r="I20" s="34" t="s">
        <v>57</v>
      </c>
      <c r="J20" s="20">
        <v>90</v>
      </c>
      <c r="K20" s="4"/>
      <c r="L20" s="4"/>
      <c r="M20" s="4"/>
      <c r="N20" s="4"/>
      <c r="O20" s="4"/>
      <c r="P20" s="4"/>
      <c r="Q20" s="10">
        <f t="shared" si="0"/>
        <v>12.857142857142858</v>
      </c>
    </row>
    <row r="21" spans="2:21" x14ac:dyDescent="0.25">
      <c r="B21" s="6">
        <f t="shared" si="1"/>
        <v>13</v>
      </c>
      <c r="C21" s="6"/>
      <c r="D21" s="32" t="s">
        <v>58</v>
      </c>
      <c r="E21" s="33" t="s">
        <v>58</v>
      </c>
      <c r="F21" s="33" t="s">
        <v>58</v>
      </c>
      <c r="G21" s="33" t="s">
        <v>58</v>
      </c>
      <c r="H21" s="33" t="s">
        <v>58</v>
      </c>
      <c r="I21" s="34" t="s">
        <v>58</v>
      </c>
      <c r="J21" s="20">
        <v>90</v>
      </c>
      <c r="K21" s="4"/>
      <c r="L21" s="4"/>
      <c r="M21" s="4"/>
      <c r="N21" s="4"/>
      <c r="O21" s="4"/>
      <c r="P21" s="4"/>
      <c r="Q21" s="10">
        <f t="shared" si="0"/>
        <v>12.857142857142858</v>
      </c>
    </row>
    <row r="22" spans="2:21" x14ac:dyDescent="0.25">
      <c r="B22" s="6">
        <f t="shared" si="1"/>
        <v>14</v>
      </c>
      <c r="C22" s="6"/>
      <c r="D22" s="32" t="s">
        <v>60</v>
      </c>
      <c r="E22" s="33" t="s">
        <v>60</v>
      </c>
      <c r="F22" s="33" t="s">
        <v>60</v>
      </c>
      <c r="G22" s="33" t="s">
        <v>60</v>
      </c>
      <c r="H22" s="33" t="s">
        <v>60</v>
      </c>
      <c r="I22" s="34" t="s">
        <v>60</v>
      </c>
      <c r="J22" s="20">
        <v>70</v>
      </c>
      <c r="K22" s="4"/>
      <c r="L22" s="4"/>
      <c r="M22" s="4"/>
      <c r="N22" s="4"/>
      <c r="O22" s="4"/>
      <c r="P22" s="4"/>
      <c r="Q22" s="10">
        <f t="shared" si="0"/>
        <v>10</v>
      </c>
    </row>
    <row r="23" spans="2:21" x14ac:dyDescent="0.25">
      <c r="B23" s="6">
        <f t="shared" si="1"/>
        <v>15</v>
      </c>
      <c r="C23" s="6"/>
      <c r="D23" s="32" t="s">
        <v>61</v>
      </c>
      <c r="E23" s="33" t="s">
        <v>61</v>
      </c>
      <c r="F23" s="33" t="s">
        <v>61</v>
      </c>
      <c r="G23" s="33" t="s">
        <v>61</v>
      </c>
      <c r="H23" s="33" t="s">
        <v>61</v>
      </c>
      <c r="I23" s="34" t="s">
        <v>61</v>
      </c>
      <c r="J23" s="20">
        <v>100</v>
      </c>
      <c r="K23" s="4"/>
      <c r="L23" s="4"/>
      <c r="M23" s="4"/>
      <c r="N23" s="4"/>
      <c r="O23" s="4"/>
      <c r="P23" s="4"/>
      <c r="Q23" s="10">
        <f t="shared" si="0"/>
        <v>14.285714285714286</v>
      </c>
    </row>
    <row r="24" spans="2:21" x14ac:dyDescent="0.25">
      <c r="B24" s="6">
        <f t="shared" si="1"/>
        <v>16</v>
      </c>
      <c r="C24" s="6"/>
      <c r="D24" s="32" t="s">
        <v>62</v>
      </c>
      <c r="E24" s="33" t="s">
        <v>62</v>
      </c>
      <c r="F24" s="33" t="s">
        <v>62</v>
      </c>
      <c r="G24" s="33" t="s">
        <v>62</v>
      </c>
      <c r="H24" s="33" t="s">
        <v>62</v>
      </c>
      <c r="I24" s="34" t="s">
        <v>62</v>
      </c>
      <c r="J24" s="20">
        <v>35</v>
      </c>
      <c r="K24" s="4"/>
      <c r="L24" s="4"/>
      <c r="M24" s="4"/>
      <c r="N24" s="4"/>
      <c r="O24" s="4"/>
      <c r="P24" s="4"/>
      <c r="Q24" s="10">
        <f t="shared" si="0"/>
        <v>5</v>
      </c>
    </row>
    <row r="25" spans="2:21" x14ac:dyDescent="0.25">
      <c r="B25" s="6">
        <f t="shared" si="1"/>
        <v>17</v>
      </c>
      <c r="C25" s="6"/>
      <c r="D25" s="32" t="s">
        <v>63</v>
      </c>
      <c r="E25" s="33" t="s">
        <v>63</v>
      </c>
      <c r="F25" s="33" t="s">
        <v>63</v>
      </c>
      <c r="G25" s="33" t="s">
        <v>63</v>
      </c>
      <c r="H25" s="33" t="s">
        <v>63</v>
      </c>
      <c r="I25" s="34" t="s">
        <v>63</v>
      </c>
      <c r="J25" s="20">
        <v>100</v>
      </c>
      <c r="K25" s="4"/>
      <c r="L25" s="4"/>
      <c r="M25" s="4"/>
      <c r="N25" s="4"/>
      <c r="O25" s="4"/>
      <c r="P25" s="4"/>
      <c r="Q25" s="10">
        <f t="shared" si="0"/>
        <v>14.285714285714286</v>
      </c>
    </row>
    <row r="26" spans="2:21" x14ac:dyDescent="0.25">
      <c r="B26" s="6">
        <f t="shared" si="1"/>
        <v>18</v>
      </c>
      <c r="C26" s="6"/>
      <c r="D26" s="32" t="s">
        <v>64</v>
      </c>
      <c r="E26" s="33" t="s">
        <v>64</v>
      </c>
      <c r="F26" s="33" t="s">
        <v>64</v>
      </c>
      <c r="G26" s="33" t="s">
        <v>64</v>
      </c>
      <c r="H26" s="33" t="s">
        <v>64</v>
      </c>
      <c r="I26" s="34" t="s">
        <v>64</v>
      </c>
      <c r="J26" s="20">
        <v>90</v>
      </c>
      <c r="K26" s="4"/>
      <c r="L26" s="4"/>
      <c r="M26" s="4"/>
      <c r="N26" s="4"/>
      <c r="O26" s="4"/>
      <c r="P26" s="4"/>
      <c r="Q26" s="10">
        <f t="shared" si="0"/>
        <v>12.857142857142858</v>
      </c>
    </row>
    <row r="27" spans="2:21" x14ac:dyDescent="0.25">
      <c r="B27" s="6">
        <f t="shared" si="1"/>
        <v>19</v>
      </c>
      <c r="C27" s="6"/>
      <c r="D27" s="32" t="s">
        <v>65</v>
      </c>
      <c r="E27" s="33" t="s">
        <v>65</v>
      </c>
      <c r="F27" s="33" t="s">
        <v>65</v>
      </c>
      <c r="G27" s="33" t="s">
        <v>65</v>
      </c>
      <c r="H27" s="33" t="s">
        <v>65</v>
      </c>
      <c r="I27" s="34" t="s">
        <v>65</v>
      </c>
      <c r="J27" s="20">
        <v>70</v>
      </c>
      <c r="K27" s="4"/>
      <c r="L27" s="4"/>
      <c r="M27" s="4"/>
      <c r="N27" s="4"/>
      <c r="O27" s="4"/>
      <c r="P27" s="4"/>
      <c r="Q27" s="10">
        <f t="shared" si="0"/>
        <v>10</v>
      </c>
    </row>
    <row r="28" spans="2:21" x14ac:dyDescent="0.25">
      <c r="B28" s="6">
        <f t="shared" si="1"/>
        <v>20</v>
      </c>
      <c r="C28" s="6"/>
      <c r="D28" s="32" t="s">
        <v>66</v>
      </c>
      <c r="E28" s="33" t="s">
        <v>66</v>
      </c>
      <c r="F28" s="33" t="s">
        <v>66</v>
      </c>
      <c r="G28" s="33" t="s">
        <v>66</v>
      </c>
      <c r="H28" s="33" t="s">
        <v>66</v>
      </c>
      <c r="I28" s="34" t="s">
        <v>66</v>
      </c>
      <c r="J28" s="20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21" x14ac:dyDescent="0.25">
      <c r="B29" s="6">
        <f t="shared" si="1"/>
        <v>21</v>
      </c>
      <c r="C29" s="6"/>
      <c r="D29" s="32" t="s">
        <v>67</v>
      </c>
      <c r="E29" s="33" t="s">
        <v>67</v>
      </c>
      <c r="F29" s="33" t="s">
        <v>67</v>
      </c>
      <c r="G29" s="33" t="s">
        <v>67</v>
      </c>
      <c r="H29" s="33" t="s">
        <v>67</v>
      </c>
      <c r="I29" s="34" t="s">
        <v>67</v>
      </c>
      <c r="J29" s="20">
        <v>75</v>
      </c>
      <c r="K29" s="4"/>
      <c r="L29" s="4"/>
      <c r="M29" s="4"/>
      <c r="N29" s="4"/>
      <c r="O29" s="4"/>
      <c r="P29" s="4"/>
      <c r="Q29" s="10">
        <f t="shared" si="0"/>
        <v>10.714285714285714</v>
      </c>
    </row>
    <row r="30" spans="2:21" x14ac:dyDescent="0.25">
      <c r="B30" s="6">
        <f t="shared" si="1"/>
        <v>22</v>
      </c>
      <c r="C30" s="6"/>
      <c r="D30" s="32" t="s">
        <v>68</v>
      </c>
      <c r="E30" s="33" t="s">
        <v>68</v>
      </c>
      <c r="F30" s="33" t="s">
        <v>68</v>
      </c>
      <c r="G30" s="33" t="s">
        <v>68</v>
      </c>
      <c r="H30" s="33" t="s">
        <v>68</v>
      </c>
      <c r="I30" s="34" t="s">
        <v>68</v>
      </c>
      <c r="J30" s="20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21" x14ac:dyDescent="0.25">
      <c r="B31" s="6">
        <f t="shared" si="1"/>
        <v>23</v>
      </c>
      <c r="C31" s="6"/>
      <c r="D31" s="32" t="s">
        <v>69</v>
      </c>
      <c r="E31" s="33" t="s">
        <v>69</v>
      </c>
      <c r="F31" s="33" t="s">
        <v>69</v>
      </c>
      <c r="G31" s="33" t="s">
        <v>69</v>
      </c>
      <c r="H31" s="33" t="s">
        <v>69</v>
      </c>
      <c r="I31" s="34" t="s">
        <v>69</v>
      </c>
      <c r="J31" s="20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21" x14ac:dyDescent="0.25">
      <c r="B32" s="6">
        <f t="shared" si="1"/>
        <v>24</v>
      </c>
      <c r="C32" s="6"/>
      <c r="D32" s="32"/>
      <c r="E32" s="33"/>
      <c r="F32" s="33"/>
      <c r="G32" s="33"/>
      <c r="H32" s="33"/>
      <c r="I32" s="34"/>
      <c r="K32" s="4"/>
      <c r="L32" s="4"/>
      <c r="M32" s="4"/>
      <c r="N32" s="4"/>
      <c r="O32" s="4"/>
      <c r="P32" s="4"/>
      <c r="Q32" s="10">
        <f t="shared" si="0"/>
        <v>0</v>
      </c>
      <c r="S32" s="20">
        <f>AVERAGE(J9:J31)</f>
        <v>82.173913043478265</v>
      </c>
      <c r="T32">
        <f>COUNTIF(J9:J31,"&gt;=82")</f>
        <v>14</v>
      </c>
      <c r="U32">
        <f>AVERAGE(S32,T32)</f>
        <v>48.086956521739133</v>
      </c>
    </row>
    <row r="33" spans="2:17" x14ac:dyDescent="0.25">
      <c r="B33" s="6">
        <f t="shared" si="1"/>
        <v>25</v>
      </c>
      <c r="C33" s="6"/>
      <c r="D33" s="27"/>
      <c r="E33" s="27"/>
      <c r="F33" s="27"/>
      <c r="G33" s="27"/>
      <c r="H33" s="27"/>
      <c r="I33" s="2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7"/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8"/>
      <c r="E53" s="29"/>
      <c r="F53" s="29"/>
      <c r="G53" s="29"/>
      <c r="H53" s="29"/>
      <c r="I53" s="30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2"/>
      <c r="D54" s="22"/>
      <c r="E54" s="1"/>
      <c r="H54" s="31" t="s">
        <v>19</v>
      </c>
      <c r="I54" s="31"/>
      <c r="J54" s="11">
        <f>COUNTIF(J9:J53,"&gt;=70")</f>
        <v>19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2"/>
      <c r="D55" s="22"/>
      <c r="E55" s="8"/>
      <c r="H55" s="26" t="s">
        <v>20</v>
      </c>
      <c r="I55" s="26"/>
      <c r="J55" s="12">
        <f>COUNTIF(J9:J53,"&lt;70")</f>
        <v>4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2"/>
      <c r="D56" s="22"/>
      <c r="E56" s="22"/>
      <c r="H56" s="26" t="s">
        <v>21</v>
      </c>
      <c r="I56" s="26"/>
      <c r="J56" s="12">
        <f>COUNT(J9:J53)</f>
        <v>23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2"/>
      <c r="D57" s="22"/>
      <c r="E57" s="1"/>
      <c r="H57" s="23" t="s">
        <v>16</v>
      </c>
      <c r="I57" s="23"/>
      <c r="J57" s="13">
        <f>J54/J56</f>
        <v>0.82608695652173914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2"/>
      <c r="D58" s="22"/>
      <c r="E58" s="1"/>
      <c r="H58" s="23" t="s">
        <v>17</v>
      </c>
      <c r="I58" s="23"/>
      <c r="J58" s="13">
        <f>J55/J56</f>
        <v>0.17391304347826086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24"/>
      <c r="K61" s="24"/>
      <c r="L61" s="24"/>
      <c r="M61" s="24"/>
      <c r="N61" s="24"/>
      <c r="O61" s="24"/>
      <c r="P61" s="24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65"/>
  <sheetViews>
    <sheetView topLeftCell="M16" zoomScale="110" zoomScaleNormal="84" workbookViewId="0">
      <selection activeCell="T33" sqref="T3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19" width="6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25">
      <c r="C4" t="s">
        <v>0</v>
      </c>
      <c r="D4" s="37" t="s">
        <v>73</v>
      </c>
      <c r="E4" s="37"/>
      <c r="F4" s="37"/>
      <c r="G4" s="37"/>
      <c r="I4" t="s">
        <v>1</v>
      </c>
      <c r="J4" s="38" t="s">
        <v>25</v>
      </c>
      <c r="K4" s="38"/>
      <c r="M4" t="s">
        <v>2</v>
      </c>
      <c r="N4" s="39">
        <v>45007</v>
      </c>
      <c r="O4" s="3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8" t="s">
        <v>26</v>
      </c>
      <c r="E6" s="38"/>
      <c r="F6" s="38"/>
      <c r="G6" s="38"/>
      <c r="I6" s="22" t="s">
        <v>22</v>
      </c>
      <c r="J6" s="22"/>
      <c r="K6" s="40" t="s">
        <v>27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100</v>
      </c>
      <c r="D9" s="43" t="s">
        <v>70</v>
      </c>
      <c r="E9" s="43" t="s">
        <v>28</v>
      </c>
      <c r="F9" s="43" t="s">
        <v>28</v>
      </c>
      <c r="G9" s="43" t="s">
        <v>28</v>
      </c>
      <c r="H9" s="43" t="s">
        <v>28</v>
      </c>
      <c r="I9" s="44" t="s">
        <v>28</v>
      </c>
      <c r="J9" s="20">
        <v>0</v>
      </c>
      <c r="K9" s="4"/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3" t="s">
        <v>101</v>
      </c>
      <c r="D10" s="43" t="s">
        <v>29</v>
      </c>
      <c r="E10" s="43" t="s">
        <v>29</v>
      </c>
      <c r="F10" s="43" t="s">
        <v>29</v>
      </c>
      <c r="G10" s="43" t="s">
        <v>29</v>
      </c>
      <c r="H10" s="43" t="s">
        <v>29</v>
      </c>
      <c r="I10" s="44" t="s">
        <v>29</v>
      </c>
      <c r="J10" s="20">
        <v>100</v>
      </c>
      <c r="K10" s="4"/>
      <c r="L10" s="4"/>
      <c r="M10" s="4"/>
      <c r="N10" s="4"/>
      <c r="O10" s="4"/>
      <c r="P10" s="4"/>
      <c r="Q10" s="10">
        <f t="shared" ref="Q10:Q29" si="0">SUM(J10:P10)/7</f>
        <v>14.285714285714286</v>
      </c>
    </row>
    <row r="11" spans="2:18" x14ac:dyDescent="0.25">
      <c r="B11" s="6">
        <f t="shared" ref="B11:B44" si="1">B10+1</f>
        <v>3</v>
      </c>
      <c r="C11" s="3" t="s">
        <v>102</v>
      </c>
      <c r="E11" s="16"/>
      <c r="F11" s="16"/>
      <c r="G11" s="16"/>
      <c r="H11" s="16"/>
      <c r="I11" s="17"/>
      <c r="J11" s="20">
        <v>40</v>
      </c>
      <c r="K11" s="4"/>
      <c r="L11" s="4"/>
      <c r="M11" s="4"/>
      <c r="N11" s="4"/>
      <c r="O11" s="4"/>
      <c r="P11" s="4"/>
      <c r="Q11" s="10">
        <f t="shared" si="0"/>
        <v>5.7142857142857144</v>
      </c>
      <c r="R11" t="s">
        <v>144</v>
      </c>
    </row>
    <row r="12" spans="2:18" x14ac:dyDescent="0.25">
      <c r="B12" s="6">
        <f t="shared" si="1"/>
        <v>4</v>
      </c>
      <c r="C12" s="3" t="s">
        <v>103</v>
      </c>
      <c r="D12" s="43" t="s">
        <v>30</v>
      </c>
      <c r="E12" s="43" t="s">
        <v>30</v>
      </c>
      <c r="F12" s="43" t="s">
        <v>30</v>
      </c>
      <c r="G12" s="43" t="s">
        <v>30</v>
      </c>
      <c r="H12" s="43" t="s">
        <v>30</v>
      </c>
      <c r="I12" s="44" t="s">
        <v>30</v>
      </c>
      <c r="J12" s="20">
        <v>100</v>
      </c>
      <c r="K12" s="4"/>
      <c r="L12" s="4"/>
      <c r="M12" s="4"/>
      <c r="N12" s="4"/>
      <c r="O12" s="4"/>
      <c r="P12" s="4"/>
      <c r="Q12" s="10">
        <f t="shared" si="0"/>
        <v>14.285714285714286</v>
      </c>
    </row>
    <row r="13" spans="2:18" x14ac:dyDescent="0.25">
      <c r="B13" s="6">
        <f t="shared" si="1"/>
        <v>5</v>
      </c>
      <c r="C13" s="3" t="s">
        <v>104</v>
      </c>
      <c r="D13" s="33" t="s">
        <v>32</v>
      </c>
      <c r="E13" s="33" t="s">
        <v>32</v>
      </c>
      <c r="F13" s="33" t="s">
        <v>32</v>
      </c>
      <c r="G13" s="33" t="s">
        <v>32</v>
      </c>
      <c r="H13" s="33" t="s">
        <v>32</v>
      </c>
      <c r="I13" s="34" t="s">
        <v>32</v>
      </c>
      <c r="J13" s="20">
        <v>75</v>
      </c>
      <c r="K13" s="4"/>
      <c r="L13" s="4"/>
      <c r="M13" s="4"/>
      <c r="N13" s="4"/>
      <c r="O13" s="4"/>
      <c r="P13" s="4"/>
      <c r="Q13" s="10">
        <f t="shared" si="0"/>
        <v>10.714285714285714</v>
      </c>
    </row>
    <row r="14" spans="2:18" x14ac:dyDescent="0.25">
      <c r="B14" s="6">
        <f t="shared" si="1"/>
        <v>6</v>
      </c>
      <c r="C14" s="3" t="s">
        <v>105</v>
      </c>
      <c r="D14" s="33" t="s">
        <v>33</v>
      </c>
      <c r="E14" s="33" t="s">
        <v>33</v>
      </c>
      <c r="F14" s="33" t="s">
        <v>33</v>
      </c>
      <c r="G14" s="33" t="s">
        <v>33</v>
      </c>
      <c r="H14" s="33" t="s">
        <v>33</v>
      </c>
      <c r="I14" s="34" t="s">
        <v>33</v>
      </c>
      <c r="J14" s="20">
        <v>100</v>
      </c>
      <c r="K14" s="4"/>
      <c r="L14" s="4"/>
      <c r="M14" s="4"/>
      <c r="N14" s="4"/>
      <c r="O14" s="4"/>
      <c r="P14" s="4"/>
      <c r="Q14" s="10">
        <f t="shared" si="0"/>
        <v>14.285714285714286</v>
      </c>
    </row>
    <row r="15" spans="2:18" x14ac:dyDescent="0.25">
      <c r="B15" s="6">
        <f t="shared" si="1"/>
        <v>7</v>
      </c>
      <c r="C15" s="3" t="s">
        <v>106</v>
      </c>
      <c r="D15" s="33" t="s">
        <v>34</v>
      </c>
      <c r="E15" s="33" t="s">
        <v>34</v>
      </c>
      <c r="F15" s="33" t="s">
        <v>34</v>
      </c>
      <c r="G15" s="33" t="s">
        <v>34</v>
      </c>
      <c r="H15" s="33" t="s">
        <v>34</v>
      </c>
      <c r="I15" s="34" t="s">
        <v>34</v>
      </c>
      <c r="J15" s="20">
        <v>70</v>
      </c>
      <c r="K15" s="4"/>
      <c r="L15" s="4"/>
      <c r="M15" s="4"/>
      <c r="N15" s="4"/>
      <c r="O15" s="4"/>
      <c r="P15" s="4"/>
      <c r="Q15" s="10">
        <f t="shared" si="0"/>
        <v>10</v>
      </c>
    </row>
    <row r="16" spans="2:18" x14ac:dyDescent="0.25">
      <c r="B16" s="6">
        <f t="shared" si="1"/>
        <v>8</v>
      </c>
      <c r="C16" s="3" t="s">
        <v>107</v>
      </c>
      <c r="F16" s="18"/>
      <c r="G16" s="18"/>
      <c r="H16" s="18"/>
      <c r="I16" s="19"/>
      <c r="J16" s="20">
        <v>0</v>
      </c>
      <c r="K16" s="4"/>
      <c r="L16" s="4"/>
      <c r="M16" s="4"/>
      <c r="N16" s="4"/>
      <c r="O16" s="4"/>
      <c r="P16" s="4"/>
      <c r="Q16" s="10">
        <f t="shared" si="0"/>
        <v>0</v>
      </c>
      <c r="R16" t="s">
        <v>121</v>
      </c>
    </row>
    <row r="17" spans="2:18" x14ac:dyDescent="0.25">
      <c r="B17" s="6">
        <f t="shared" si="1"/>
        <v>9</v>
      </c>
      <c r="C17" s="3" t="s">
        <v>108</v>
      </c>
      <c r="D17" s="33" t="s">
        <v>35</v>
      </c>
      <c r="E17" s="33" t="s">
        <v>35</v>
      </c>
      <c r="F17" s="33" t="s">
        <v>35</v>
      </c>
      <c r="G17" s="33" t="s">
        <v>35</v>
      </c>
      <c r="H17" s="33" t="s">
        <v>35</v>
      </c>
      <c r="I17" s="34" t="s">
        <v>35</v>
      </c>
      <c r="J17" s="20">
        <v>100</v>
      </c>
      <c r="K17" s="4"/>
      <c r="L17" s="4"/>
      <c r="M17" s="4"/>
      <c r="N17" s="4"/>
      <c r="O17" s="4"/>
      <c r="P17" s="4"/>
      <c r="Q17" s="10">
        <f t="shared" si="0"/>
        <v>14.285714285714286</v>
      </c>
    </row>
    <row r="18" spans="2:18" x14ac:dyDescent="0.25">
      <c r="B18" s="6">
        <f t="shared" si="1"/>
        <v>10</v>
      </c>
      <c r="C18" s="3" t="s">
        <v>109</v>
      </c>
      <c r="D18" s="33" t="s">
        <v>36</v>
      </c>
      <c r="E18" s="33" t="s">
        <v>36</v>
      </c>
      <c r="F18" s="33" t="s">
        <v>36</v>
      </c>
      <c r="G18" s="33" t="s">
        <v>36</v>
      </c>
      <c r="H18" s="33" t="s">
        <v>36</v>
      </c>
      <c r="I18" s="34" t="s">
        <v>36</v>
      </c>
      <c r="J18" s="20">
        <v>90</v>
      </c>
      <c r="K18" s="4"/>
      <c r="L18" s="4"/>
      <c r="M18" s="4"/>
      <c r="N18" s="4"/>
      <c r="O18" s="4"/>
      <c r="P18" s="4"/>
      <c r="Q18" s="10">
        <f t="shared" si="0"/>
        <v>12.857142857142858</v>
      </c>
    </row>
    <row r="19" spans="2:18" x14ac:dyDescent="0.25">
      <c r="B19" s="6">
        <f t="shared" si="1"/>
        <v>11</v>
      </c>
      <c r="C19" s="3" t="s">
        <v>110</v>
      </c>
      <c r="D19" s="33" t="s">
        <v>59</v>
      </c>
      <c r="E19" s="33" t="s">
        <v>59</v>
      </c>
      <c r="F19" s="33" t="s">
        <v>59</v>
      </c>
      <c r="G19" s="33" t="s">
        <v>59</v>
      </c>
      <c r="H19" s="33" t="s">
        <v>59</v>
      </c>
      <c r="I19" s="34" t="s">
        <v>59</v>
      </c>
      <c r="J19" s="20">
        <v>0</v>
      </c>
      <c r="K19" s="4"/>
      <c r="L19" s="4"/>
      <c r="M19" s="4"/>
      <c r="N19" s="4"/>
      <c r="O19" s="4"/>
      <c r="P19" s="4"/>
      <c r="Q19" s="10">
        <f t="shared" si="0"/>
        <v>0</v>
      </c>
    </row>
    <row r="20" spans="2:18" x14ac:dyDescent="0.25">
      <c r="B20" s="6">
        <f t="shared" si="1"/>
        <v>12</v>
      </c>
      <c r="C20" s="3" t="s">
        <v>111</v>
      </c>
      <c r="D20" s="33" t="s">
        <v>37</v>
      </c>
      <c r="E20" s="33" t="s">
        <v>37</v>
      </c>
      <c r="F20" s="33" t="s">
        <v>37</v>
      </c>
      <c r="G20" s="33" t="s">
        <v>37</v>
      </c>
      <c r="H20" s="33" t="s">
        <v>37</v>
      </c>
      <c r="I20" s="34" t="s">
        <v>37</v>
      </c>
      <c r="J20" s="20">
        <v>100</v>
      </c>
      <c r="K20" s="4"/>
      <c r="L20" s="4"/>
      <c r="M20" s="4"/>
      <c r="N20" s="4"/>
      <c r="O20" s="4"/>
      <c r="P20" s="4"/>
      <c r="Q20" s="10">
        <f t="shared" si="0"/>
        <v>14.285714285714286</v>
      </c>
    </row>
    <row r="21" spans="2:18" x14ac:dyDescent="0.25">
      <c r="B21" s="6">
        <f t="shared" si="1"/>
        <v>13</v>
      </c>
      <c r="C21" s="3" t="s">
        <v>112</v>
      </c>
      <c r="D21" s="33" t="s">
        <v>38</v>
      </c>
      <c r="E21" s="33" t="s">
        <v>38</v>
      </c>
      <c r="F21" s="33" t="s">
        <v>38</v>
      </c>
      <c r="G21" s="33" t="s">
        <v>38</v>
      </c>
      <c r="H21" s="33" t="s">
        <v>38</v>
      </c>
      <c r="I21" s="34" t="s">
        <v>38</v>
      </c>
      <c r="J21" s="20">
        <v>100</v>
      </c>
      <c r="K21" s="4"/>
      <c r="L21" s="4"/>
      <c r="M21" s="4"/>
      <c r="N21" s="4"/>
      <c r="O21" s="4"/>
      <c r="P21" s="4"/>
      <c r="Q21" s="10">
        <f t="shared" si="0"/>
        <v>14.285714285714286</v>
      </c>
    </row>
    <row r="22" spans="2:18" x14ac:dyDescent="0.25">
      <c r="B22" s="6">
        <f t="shared" si="1"/>
        <v>14</v>
      </c>
      <c r="C22" s="3" t="s">
        <v>113</v>
      </c>
      <c r="D22" s="33" t="s">
        <v>39</v>
      </c>
      <c r="E22" s="33" t="s">
        <v>39</v>
      </c>
      <c r="F22" s="33" t="s">
        <v>39</v>
      </c>
      <c r="G22" s="33" t="s">
        <v>39</v>
      </c>
      <c r="H22" s="33" t="s">
        <v>39</v>
      </c>
      <c r="I22" s="34" t="s">
        <v>39</v>
      </c>
      <c r="J22" s="20">
        <v>35</v>
      </c>
      <c r="K22" s="4"/>
      <c r="L22" s="4"/>
      <c r="M22" s="4"/>
      <c r="N22" s="4"/>
      <c r="O22" s="4"/>
      <c r="P22" s="4"/>
      <c r="Q22" s="10">
        <f t="shared" si="0"/>
        <v>5</v>
      </c>
    </row>
    <row r="23" spans="2:18" x14ac:dyDescent="0.25">
      <c r="B23" s="6">
        <f t="shared" si="1"/>
        <v>15</v>
      </c>
      <c r="C23" s="3" t="s">
        <v>114</v>
      </c>
      <c r="D23" s="33" t="s">
        <v>40</v>
      </c>
      <c r="E23" s="33" t="s">
        <v>40</v>
      </c>
      <c r="F23" s="33" t="s">
        <v>40</v>
      </c>
      <c r="G23" s="33" t="s">
        <v>40</v>
      </c>
      <c r="H23" s="33" t="s">
        <v>40</v>
      </c>
      <c r="I23" s="34" t="s">
        <v>40</v>
      </c>
      <c r="J23" s="20">
        <v>95</v>
      </c>
      <c r="K23" s="4"/>
      <c r="L23" s="4"/>
      <c r="M23" s="4"/>
      <c r="N23" s="4"/>
      <c r="O23" s="4"/>
      <c r="P23" s="4"/>
      <c r="Q23" s="10">
        <f t="shared" si="0"/>
        <v>13.571428571428571</v>
      </c>
    </row>
    <row r="24" spans="2:18" x14ac:dyDescent="0.25">
      <c r="B24" s="6">
        <f t="shared" si="1"/>
        <v>16</v>
      </c>
      <c r="C24" s="3" t="s">
        <v>115</v>
      </c>
      <c r="D24" s="33" t="s">
        <v>41</v>
      </c>
      <c r="E24" s="33" t="s">
        <v>41</v>
      </c>
      <c r="F24" s="33" t="s">
        <v>41</v>
      </c>
      <c r="G24" s="33" t="s">
        <v>41</v>
      </c>
      <c r="H24" s="33" t="s">
        <v>41</v>
      </c>
      <c r="I24" s="34" t="s">
        <v>41</v>
      </c>
      <c r="J24" s="20">
        <v>100</v>
      </c>
      <c r="K24" s="4"/>
      <c r="L24" s="4"/>
      <c r="M24" s="4"/>
      <c r="N24" s="4"/>
      <c r="O24" s="4"/>
      <c r="P24" s="4"/>
      <c r="Q24" s="10">
        <f t="shared" si="0"/>
        <v>14.285714285714286</v>
      </c>
    </row>
    <row r="25" spans="2:18" x14ac:dyDescent="0.25">
      <c r="B25" s="6">
        <f t="shared" si="1"/>
        <v>17</v>
      </c>
      <c r="C25" s="3" t="s">
        <v>116</v>
      </c>
      <c r="D25" s="33" t="s">
        <v>42</v>
      </c>
      <c r="E25" s="33" t="s">
        <v>42</v>
      </c>
      <c r="F25" s="33" t="s">
        <v>42</v>
      </c>
      <c r="G25" s="33" t="s">
        <v>42</v>
      </c>
      <c r="H25" s="33" t="s">
        <v>42</v>
      </c>
      <c r="I25" s="34" t="s">
        <v>42</v>
      </c>
      <c r="J25" s="20">
        <v>100</v>
      </c>
      <c r="K25" s="4"/>
      <c r="L25" s="4"/>
      <c r="M25" s="4"/>
      <c r="N25" s="4"/>
      <c r="O25" s="4"/>
      <c r="P25" s="4"/>
      <c r="Q25" s="10">
        <f t="shared" si="0"/>
        <v>14.285714285714286</v>
      </c>
    </row>
    <row r="26" spans="2:18" x14ac:dyDescent="0.25">
      <c r="B26" s="6">
        <f t="shared" si="1"/>
        <v>18</v>
      </c>
      <c r="C26" s="3" t="s">
        <v>117</v>
      </c>
      <c r="F26" s="18"/>
      <c r="G26" s="18"/>
      <c r="H26" s="18"/>
      <c r="I26" s="19"/>
      <c r="J26" s="20">
        <v>0</v>
      </c>
      <c r="K26" s="4"/>
      <c r="L26" s="4"/>
      <c r="M26" s="4"/>
      <c r="N26" s="4"/>
      <c r="O26" s="4"/>
      <c r="P26" s="4"/>
      <c r="Q26" s="10">
        <f t="shared" si="0"/>
        <v>0</v>
      </c>
      <c r="R26" t="s">
        <v>121</v>
      </c>
    </row>
    <row r="27" spans="2:18" x14ac:dyDescent="0.25">
      <c r="B27" s="6">
        <f t="shared" si="1"/>
        <v>19</v>
      </c>
      <c r="C27" s="3" t="s">
        <v>118</v>
      </c>
      <c r="D27" s="33" t="s">
        <v>43</v>
      </c>
      <c r="E27" s="33" t="s">
        <v>43</v>
      </c>
      <c r="F27" s="33" t="s">
        <v>43</v>
      </c>
      <c r="G27" s="33" t="s">
        <v>43</v>
      </c>
      <c r="H27" s="33" t="s">
        <v>43</v>
      </c>
      <c r="I27" s="34" t="s">
        <v>43</v>
      </c>
      <c r="J27" s="20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8" x14ac:dyDescent="0.25">
      <c r="B28" s="6">
        <f t="shared" si="1"/>
        <v>20</v>
      </c>
      <c r="C28" s="3" t="s">
        <v>119</v>
      </c>
      <c r="D28" s="33" t="s">
        <v>44</v>
      </c>
      <c r="E28" s="33" t="s">
        <v>44</v>
      </c>
      <c r="F28" s="33" t="s">
        <v>44</v>
      </c>
      <c r="G28" s="33" t="s">
        <v>44</v>
      </c>
      <c r="H28" s="33" t="s">
        <v>44</v>
      </c>
      <c r="I28" s="34" t="s">
        <v>44</v>
      </c>
      <c r="J28" s="20">
        <v>50</v>
      </c>
      <c r="K28" s="4"/>
      <c r="L28" s="4"/>
      <c r="M28" s="4"/>
      <c r="N28" s="4"/>
      <c r="O28" s="4"/>
      <c r="P28" s="4"/>
      <c r="Q28" s="10">
        <f t="shared" si="0"/>
        <v>7.1428571428571432</v>
      </c>
    </row>
    <row r="29" spans="2:18" x14ac:dyDescent="0.25">
      <c r="B29" s="6">
        <f t="shared" si="1"/>
        <v>21</v>
      </c>
      <c r="C29" s="3" t="s">
        <v>120</v>
      </c>
      <c r="D29" s="33" t="s">
        <v>45</v>
      </c>
      <c r="E29" s="33" t="s">
        <v>45</v>
      </c>
      <c r="F29" s="33" t="s">
        <v>45</v>
      </c>
      <c r="G29" s="33" t="s">
        <v>45</v>
      </c>
      <c r="H29" s="33" t="s">
        <v>45</v>
      </c>
      <c r="I29" s="34" t="s">
        <v>45</v>
      </c>
      <c r="J29" s="20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8" x14ac:dyDescent="0.25">
      <c r="B30" s="6">
        <f t="shared" si="1"/>
        <v>22</v>
      </c>
      <c r="C30" s="6"/>
      <c r="D30" s="27"/>
      <c r="E30" s="27"/>
      <c r="F30" s="27"/>
      <c r="G30" s="27"/>
      <c r="H30" s="27"/>
      <c r="I30" s="27"/>
      <c r="K30" s="4"/>
      <c r="L30" s="4"/>
      <c r="M30" s="4"/>
      <c r="N30" s="4"/>
      <c r="O30" s="4"/>
      <c r="P30" s="4"/>
      <c r="Q30" s="10">
        <f t="shared" ref="Q30:Q51" si="2">SUM(J30:P30)/7</f>
        <v>0</v>
      </c>
    </row>
    <row r="31" spans="2:18" x14ac:dyDescent="0.25">
      <c r="B31" s="6">
        <f t="shared" si="1"/>
        <v>23</v>
      </c>
      <c r="C31" s="6"/>
      <c r="D31" s="27"/>
      <c r="E31" s="27"/>
      <c r="F31" s="27"/>
      <c r="G31" s="27"/>
      <c r="H31" s="27"/>
      <c r="I31" s="27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8" x14ac:dyDescent="0.25">
      <c r="B32" s="6">
        <f t="shared" si="1"/>
        <v>24</v>
      </c>
      <c r="C32" s="6"/>
      <c r="D32" s="27"/>
      <c r="E32" s="27"/>
      <c r="F32" s="27"/>
      <c r="G32" s="27"/>
      <c r="H32" s="27"/>
      <c r="I32" s="27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21" x14ac:dyDescent="0.25">
      <c r="B33" s="6">
        <f t="shared" si="1"/>
        <v>25</v>
      </c>
      <c r="C33" s="6"/>
      <c r="D33" s="27"/>
      <c r="E33" s="27"/>
      <c r="F33" s="27"/>
      <c r="G33" s="27"/>
      <c r="H33" s="27"/>
      <c r="I33" s="27"/>
      <c r="J33" s="4"/>
      <c r="K33" s="4"/>
      <c r="L33" s="4"/>
      <c r="M33" s="4"/>
      <c r="N33" s="4"/>
      <c r="O33" s="4"/>
      <c r="P33" s="4"/>
      <c r="Q33" s="10">
        <f t="shared" si="2"/>
        <v>0</v>
      </c>
      <c r="S33" s="4">
        <f>AVERAGE(J9:J29)</f>
        <v>69.285714285714292</v>
      </c>
      <c r="T33">
        <f>COUNTIF(J9:J29,"&gt;=69")</f>
        <v>14</v>
      </c>
      <c r="U33">
        <f>AVERAGE(S33,T33)</f>
        <v>41.642857142857146</v>
      </c>
    </row>
    <row r="34" spans="2:21" x14ac:dyDescent="0.25">
      <c r="B34" s="6">
        <f t="shared" si="1"/>
        <v>26</v>
      </c>
      <c r="C34" s="6"/>
      <c r="D34" s="27"/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21" x14ac:dyDescent="0.25">
      <c r="B35" s="6">
        <f t="shared" si="1"/>
        <v>27</v>
      </c>
      <c r="C35" s="6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21" x14ac:dyDescent="0.25">
      <c r="B36" s="6">
        <f t="shared" si="1"/>
        <v>28</v>
      </c>
      <c r="C36" s="6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21" x14ac:dyDescent="0.25">
      <c r="B37" s="6">
        <f t="shared" si="1"/>
        <v>29</v>
      </c>
      <c r="C37" s="6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21" x14ac:dyDescent="0.25">
      <c r="B38" s="6">
        <f t="shared" si="1"/>
        <v>30</v>
      </c>
      <c r="C38" s="6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21" x14ac:dyDescent="0.25">
      <c r="B39" s="6">
        <f t="shared" si="1"/>
        <v>31</v>
      </c>
      <c r="C39" s="6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21" x14ac:dyDescent="0.25">
      <c r="B40" s="6">
        <f t="shared" si="1"/>
        <v>32</v>
      </c>
      <c r="C40" s="6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21" x14ac:dyDescent="0.25">
      <c r="B41" s="6">
        <f t="shared" si="1"/>
        <v>33</v>
      </c>
      <c r="C41" s="6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21" x14ac:dyDescent="0.25">
      <c r="B42" s="6">
        <f t="shared" si="1"/>
        <v>34</v>
      </c>
      <c r="C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21" x14ac:dyDescent="0.25">
      <c r="B43" s="6">
        <f t="shared" si="1"/>
        <v>35</v>
      </c>
      <c r="C43" s="6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21" x14ac:dyDescent="0.25">
      <c r="B44" s="6">
        <f t="shared" si="1"/>
        <v>36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21" x14ac:dyDescent="0.25">
      <c r="B45" s="6">
        <f t="shared" ref="B45:B56" si="3">B44+1</f>
        <v>37</v>
      </c>
      <c r="C45" s="6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21" x14ac:dyDescent="0.25">
      <c r="B46" s="6">
        <f t="shared" si="3"/>
        <v>38</v>
      </c>
      <c r="C46" s="6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21" x14ac:dyDescent="0.25">
      <c r="B47" s="6">
        <f t="shared" si="3"/>
        <v>39</v>
      </c>
      <c r="C47" s="6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21" x14ac:dyDescent="0.25">
      <c r="B48" s="6">
        <f t="shared" si="3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3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3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3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3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>
        <f t="shared" ref="Q52:Q56" si="4">SUM(J52:P52)/7</f>
        <v>0</v>
      </c>
    </row>
    <row r="53" spans="2:17" x14ac:dyDescent="0.25">
      <c r="B53" s="6">
        <f t="shared" si="3"/>
        <v>45</v>
      </c>
      <c r="C53" s="7"/>
      <c r="D53" s="27"/>
      <c r="E53" s="27"/>
      <c r="F53" s="27"/>
      <c r="G53" s="27"/>
      <c r="H53" s="27"/>
      <c r="I53" s="27"/>
      <c r="J53" s="4"/>
      <c r="K53" s="4"/>
      <c r="L53" s="4"/>
      <c r="M53" s="4"/>
      <c r="N53" s="4"/>
      <c r="O53" s="4"/>
      <c r="P53" s="4"/>
      <c r="Q53" s="10">
        <f t="shared" si="4"/>
        <v>0</v>
      </c>
    </row>
    <row r="54" spans="2:17" x14ac:dyDescent="0.25">
      <c r="B54" s="6">
        <f t="shared" si="3"/>
        <v>46</v>
      </c>
      <c r="C54" s="7"/>
      <c r="D54" s="27"/>
      <c r="E54" s="27"/>
      <c r="F54" s="27"/>
      <c r="G54" s="27"/>
      <c r="H54" s="27"/>
      <c r="I54" s="27"/>
      <c r="J54" s="4"/>
      <c r="K54" s="4"/>
      <c r="L54" s="4"/>
      <c r="M54" s="4"/>
      <c r="N54" s="4"/>
      <c r="O54" s="4"/>
      <c r="P54" s="4"/>
      <c r="Q54" s="10">
        <f t="shared" si="4"/>
        <v>0</v>
      </c>
    </row>
    <row r="55" spans="2:17" x14ac:dyDescent="0.25">
      <c r="B55" s="6">
        <f t="shared" si="3"/>
        <v>47</v>
      </c>
      <c r="C55" s="7"/>
      <c r="D55" s="27"/>
      <c r="E55" s="27"/>
      <c r="F55" s="27"/>
      <c r="G55" s="27"/>
      <c r="H55" s="27"/>
      <c r="I55" s="27"/>
      <c r="J55" s="4"/>
      <c r="K55" s="4"/>
      <c r="L55" s="4"/>
      <c r="M55" s="4"/>
      <c r="N55" s="4"/>
      <c r="O55" s="4"/>
      <c r="P55" s="4"/>
      <c r="Q55" s="10">
        <f t="shared" si="4"/>
        <v>0</v>
      </c>
    </row>
    <row r="56" spans="2:17" x14ac:dyDescent="0.25">
      <c r="B56" s="6">
        <f t="shared" si="3"/>
        <v>48</v>
      </c>
      <c r="C56" s="3"/>
      <c r="D56" s="28"/>
      <c r="E56" s="29"/>
      <c r="F56" s="29"/>
      <c r="G56" s="29"/>
      <c r="H56" s="29"/>
      <c r="I56" s="30"/>
      <c r="J56" s="3"/>
      <c r="K56" s="3"/>
      <c r="L56" s="3"/>
      <c r="M56" s="3"/>
      <c r="N56" s="3"/>
      <c r="O56" s="3"/>
      <c r="P56" s="3"/>
      <c r="Q56" s="10">
        <f t="shared" si="4"/>
        <v>0</v>
      </c>
    </row>
    <row r="57" spans="2:17" x14ac:dyDescent="0.25">
      <c r="C57" s="22"/>
      <c r="D57" s="22"/>
      <c r="E57" s="1"/>
      <c r="H57" s="31" t="s">
        <v>19</v>
      </c>
      <c r="I57" s="31"/>
      <c r="J57" s="11">
        <f>COUNTIF(J9:J56,"&gt;=70")</f>
        <v>14</v>
      </c>
      <c r="K57" s="11">
        <f t="shared" ref="K57:P57" si="5">COUNTIF(K9:K56,"&gt;=70")</f>
        <v>0</v>
      </c>
      <c r="L57" s="11">
        <f t="shared" si="5"/>
        <v>0</v>
      </c>
      <c r="M57" s="11">
        <f t="shared" si="5"/>
        <v>0</v>
      </c>
      <c r="N57" s="11">
        <f t="shared" si="5"/>
        <v>0</v>
      </c>
      <c r="O57" s="11">
        <f t="shared" si="5"/>
        <v>0</v>
      </c>
      <c r="P57" s="11">
        <f t="shared" si="5"/>
        <v>0</v>
      </c>
      <c r="Q57" s="15">
        <f t="shared" ref="Q57" si="6">COUNTIF(Q9:Q51,"&gt;=70")</f>
        <v>0</v>
      </c>
    </row>
    <row r="58" spans="2:17" x14ac:dyDescent="0.25">
      <c r="C58" s="22"/>
      <c r="D58" s="22"/>
      <c r="E58" s="8"/>
      <c r="H58" s="26" t="s">
        <v>20</v>
      </c>
      <c r="I58" s="26"/>
      <c r="J58" s="12">
        <f>COUNTIF(J9:J56,"&lt;70")</f>
        <v>7</v>
      </c>
      <c r="K58" s="12">
        <f t="shared" ref="K58:Q58" si="7">COUNTIF(K9:K56,"&lt;70")</f>
        <v>0</v>
      </c>
      <c r="L58" s="12">
        <f t="shared" si="7"/>
        <v>0</v>
      </c>
      <c r="M58" s="12">
        <f t="shared" si="7"/>
        <v>0</v>
      </c>
      <c r="N58" s="12">
        <f t="shared" si="7"/>
        <v>0</v>
      </c>
      <c r="O58" s="12">
        <f t="shared" si="7"/>
        <v>0</v>
      </c>
      <c r="P58" s="12">
        <f t="shared" si="7"/>
        <v>0</v>
      </c>
      <c r="Q58" s="12">
        <f t="shared" si="7"/>
        <v>48</v>
      </c>
    </row>
    <row r="59" spans="2:17" x14ac:dyDescent="0.25">
      <c r="C59" s="22"/>
      <c r="D59" s="22"/>
      <c r="E59" s="22"/>
      <c r="H59" s="26" t="s">
        <v>21</v>
      </c>
      <c r="I59" s="26"/>
      <c r="J59" s="12">
        <f>COUNT(J9:J56)</f>
        <v>21</v>
      </c>
      <c r="K59" s="12">
        <f t="shared" ref="K59:Q59" si="8">COUNT(K9:K56)</f>
        <v>0</v>
      </c>
      <c r="L59" s="12">
        <f t="shared" si="8"/>
        <v>0</v>
      </c>
      <c r="M59" s="12">
        <f t="shared" si="8"/>
        <v>0</v>
      </c>
      <c r="N59" s="12">
        <f t="shared" si="8"/>
        <v>0</v>
      </c>
      <c r="O59" s="12">
        <f t="shared" si="8"/>
        <v>0</v>
      </c>
      <c r="P59" s="12">
        <f t="shared" si="8"/>
        <v>0</v>
      </c>
      <c r="Q59" s="12">
        <f t="shared" si="8"/>
        <v>48</v>
      </c>
    </row>
    <row r="60" spans="2:17" x14ac:dyDescent="0.25">
      <c r="C60" s="22"/>
      <c r="D60" s="22"/>
      <c r="E60" s="1"/>
      <c r="H60" s="23" t="s">
        <v>16</v>
      </c>
      <c r="I60" s="23"/>
      <c r="J60" s="13">
        <f>J57/J59</f>
        <v>0.66666666666666663</v>
      </c>
      <c r="K60" s="14" t="e">
        <f t="shared" ref="K60:Q60" si="9">K57/K59</f>
        <v>#DIV/0!</v>
      </c>
      <c r="L60" s="14" t="e">
        <f t="shared" si="9"/>
        <v>#DIV/0!</v>
      </c>
      <c r="M60" s="14" t="e">
        <f t="shared" si="9"/>
        <v>#DIV/0!</v>
      </c>
      <c r="N60" s="14" t="e">
        <f t="shared" si="9"/>
        <v>#DIV/0!</v>
      </c>
      <c r="O60" s="14" t="e">
        <f t="shared" si="9"/>
        <v>#DIV/0!</v>
      </c>
      <c r="P60" s="14" t="e">
        <f t="shared" si="9"/>
        <v>#DIV/0!</v>
      </c>
      <c r="Q60" s="14">
        <f t="shared" si="9"/>
        <v>0</v>
      </c>
    </row>
    <row r="61" spans="2:17" x14ac:dyDescent="0.25">
      <c r="C61" s="22"/>
      <c r="D61" s="22"/>
      <c r="E61" s="1"/>
      <c r="H61" s="23" t="s">
        <v>17</v>
      </c>
      <c r="I61" s="23"/>
      <c r="J61" s="13">
        <f>J58/J59</f>
        <v>0.33333333333333331</v>
      </c>
      <c r="K61" s="13" t="e">
        <f t="shared" ref="K61:Q61" si="10">K58/K59</f>
        <v>#DIV/0!</v>
      </c>
      <c r="L61" s="14" t="e">
        <f t="shared" si="10"/>
        <v>#DIV/0!</v>
      </c>
      <c r="M61" s="14" t="e">
        <f t="shared" si="10"/>
        <v>#DIV/0!</v>
      </c>
      <c r="N61" s="14" t="e">
        <f t="shared" si="10"/>
        <v>#DIV/0!</v>
      </c>
      <c r="O61" s="14" t="e">
        <f t="shared" si="10"/>
        <v>#DIV/0!</v>
      </c>
      <c r="P61" s="14" t="e">
        <f t="shared" si="10"/>
        <v>#DIV/0!</v>
      </c>
      <c r="Q61" s="14">
        <f t="shared" si="10"/>
        <v>1</v>
      </c>
    </row>
    <row r="62" spans="2:17" x14ac:dyDescent="0.25">
      <c r="C62" s="22"/>
      <c r="D62" s="22"/>
      <c r="E62" s="8"/>
    </row>
    <row r="63" spans="2:17" x14ac:dyDescent="0.25">
      <c r="C63" s="1"/>
      <c r="D63" s="1"/>
      <c r="E63" s="8"/>
    </row>
    <row r="64" spans="2:17" x14ac:dyDescent="0.25">
      <c r="J64" s="24"/>
      <c r="K64" s="24"/>
      <c r="L64" s="24"/>
      <c r="M64" s="24"/>
      <c r="N64" s="24"/>
      <c r="O64" s="24"/>
      <c r="P64" s="24"/>
    </row>
    <row r="65" spans="10:16" x14ac:dyDescent="0.25">
      <c r="J65" s="25" t="s">
        <v>18</v>
      </c>
      <c r="K65" s="25"/>
      <c r="L65" s="25"/>
      <c r="M65" s="25"/>
      <c r="N65" s="25"/>
      <c r="O65" s="25"/>
      <c r="P65" s="25"/>
    </row>
  </sheetData>
  <mergeCells count="67">
    <mergeCell ref="D22:I22"/>
    <mergeCell ref="D13:I13"/>
    <mergeCell ref="D21:I21"/>
    <mergeCell ref="D20:I20"/>
    <mergeCell ref="D19:I19"/>
    <mergeCell ref="D18:I18"/>
    <mergeCell ref="D17:I17"/>
    <mergeCell ref="D15:I15"/>
    <mergeCell ref="D14:I14"/>
    <mergeCell ref="J65:P65"/>
    <mergeCell ref="C58:D58"/>
    <mergeCell ref="I6:J6"/>
    <mergeCell ref="K6:P6"/>
    <mergeCell ref="C3:P3"/>
    <mergeCell ref="C61:D61"/>
    <mergeCell ref="C62:D62"/>
    <mergeCell ref="C60:D60"/>
    <mergeCell ref="C59:E59"/>
    <mergeCell ref="H57:I57"/>
    <mergeCell ref="H58:I58"/>
    <mergeCell ref="H59:I59"/>
    <mergeCell ref="H60:I60"/>
    <mergeCell ref="H61:I61"/>
    <mergeCell ref="J64:P64"/>
    <mergeCell ref="D4:G4"/>
    <mergeCell ref="D35:I35"/>
    <mergeCell ref="D28:I28"/>
    <mergeCell ref="D29:I29"/>
    <mergeCell ref="B2:P2"/>
    <mergeCell ref="D48:I48"/>
    <mergeCell ref="D23:I23"/>
    <mergeCell ref="D10:I10"/>
    <mergeCell ref="D12:I12"/>
    <mergeCell ref="D24:I24"/>
    <mergeCell ref="D25:I25"/>
    <mergeCell ref="D27:I27"/>
    <mergeCell ref="J4:K4"/>
    <mergeCell ref="N4:O4"/>
    <mergeCell ref="D6:G6"/>
    <mergeCell ref="D8:I8"/>
    <mergeCell ref="D9:I9"/>
    <mergeCell ref="D30:I30"/>
    <mergeCell ref="D31:I31"/>
    <mergeCell ref="D32:I32"/>
    <mergeCell ref="D33:I33"/>
    <mergeCell ref="D34:I34"/>
    <mergeCell ref="D51:I51"/>
    <mergeCell ref="D36:I36"/>
    <mergeCell ref="D37:I37"/>
    <mergeCell ref="D38:I38"/>
    <mergeCell ref="D39:I39"/>
    <mergeCell ref="D40:I40"/>
    <mergeCell ref="D41:I41"/>
    <mergeCell ref="D47:I47"/>
    <mergeCell ref="D50:I50"/>
    <mergeCell ref="D42:I42"/>
    <mergeCell ref="D43:I43"/>
    <mergeCell ref="D44:I44"/>
    <mergeCell ref="D45:I45"/>
    <mergeCell ref="D46:I46"/>
    <mergeCell ref="D49:I49"/>
    <mergeCell ref="C57:D57"/>
    <mergeCell ref="D52:I52"/>
    <mergeCell ref="D53:I53"/>
    <mergeCell ref="D54:I54"/>
    <mergeCell ref="D55:I55"/>
    <mergeCell ref="D56:I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1"/>
  <sheetViews>
    <sheetView topLeftCell="I19" zoomScale="86" zoomScaleNormal="84" workbookViewId="0">
      <selection activeCell="U31" sqref="U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18" x14ac:dyDescent="0.25">
      <c r="C4" t="s">
        <v>0</v>
      </c>
      <c r="D4" s="37" t="s">
        <v>76</v>
      </c>
      <c r="E4" s="37"/>
      <c r="F4" s="37"/>
      <c r="G4" s="37"/>
      <c r="I4" t="s">
        <v>1</v>
      </c>
      <c r="J4" s="38" t="s">
        <v>72</v>
      </c>
      <c r="K4" s="38"/>
      <c r="M4" t="s">
        <v>2</v>
      </c>
      <c r="N4" s="39">
        <v>45007</v>
      </c>
      <c r="O4" s="3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8" t="s">
        <v>26</v>
      </c>
      <c r="E6" s="38"/>
      <c r="F6" s="38"/>
      <c r="G6" s="38"/>
      <c r="I6" s="22" t="s">
        <v>22</v>
      </c>
      <c r="J6" s="22"/>
      <c r="K6" s="40" t="s">
        <v>27</v>
      </c>
      <c r="L6" s="40"/>
      <c r="M6" s="40"/>
      <c r="N6" s="40"/>
      <c r="O6" s="40"/>
      <c r="P6" s="4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122</v>
      </c>
      <c r="D9" s="32" t="s">
        <v>46</v>
      </c>
      <c r="E9" s="33" t="s">
        <v>46</v>
      </c>
      <c r="F9" s="33" t="s">
        <v>46</v>
      </c>
      <c r="G9" s="33" t="s">
        <v>46</v>
      </c>
      <c r="H9" s="33" t="s">
        <v>46</v>
      </c>
      <c r="I9" s="34" t="s">
        <v>46</v>
      </c>
      <c r="J9" s="4">
        <v>80</v>
      </c>
      <c r="K9" s="4"/>
      <c r="L9" s="4"/>
      <c r="M9" s="4"/>
      <c r="N9" s="4"/>
      <c r="O9" s="4"/>
      <c r="P9" s="4"/>
      <c r="Q9" s="10">
        <f>SUM(J9:P9)/7</f>
        <v>11.428571428571429</v>
      </c>
    </row>
    <row r="10" spans="2:18" x14ac:dyDescent="0.25">
      <c r="B10" s="6">
        <f>B9+1</f>
        <v>2</v>
      </c>
      <c r="C10" s="3" t="s">
        <v>123</v>
      </c>
      <c r="D10" s="32" t="s">
        <v>71</v>
      </c>
      <c r="E10" s="33" t="s">
        <v>48</v>
      </c>
      <c r="F10" s="33" t="s">
        <v>48</v>
      </c>
      <c r="G10" s="33" t="s">
        <v>48</v>
      </c>
      <c r="H10" s="33" t="s">
        <v>48</v>
      </c>
      <c r="I10" s="34" t="s">
        <v>48</v>
      </c>
      <c r="J10" s="4">
        <v>70</v>
      </c>
      <c r="K10" s="4"/>
      <c r="L10" s="4"/>
      <c r="M10" s="4"/>
      <c r="N10" s="4"/>
      <c r="O10" s="4"/>
      <c r="P10" s="4"/>
      <c r="Q10" s="10">
        <f t="shared" ref="Q10:Q47" si="0">SUM(J10:P10)/7</f>
        <v>10</v>
      </c>
    </row>
    <row r="11" spans="2:18" x14ac:dyDescent="0.25">
      <c r="B11" s="6">
        <f t="shared" ref="B11:B52" si="1">B10+1</f>
        <v>3</v>
      </c>
      <c r="C11" s="3" t="s">
        <v>124</v>
      </c>
      <c r="D11" s="32" t="s">
        <v>49</v>
      </c>
      <c r="E11" s="33" t="s">
        <v>49</v>
      </c>
      <c r="F11" s="33" t="s">
        <v>49</v>
      </c>
      <c r="G11" s="33" t="s">
        <v>49</v>
      </c>
      <c r="H11" s="33" t="s">
        <v>49</v>
      </c>
      <c r="I11" s="34" t="s">
        <v>49</v>
      </c>
      <c r="J11" s="4">
        <v>100</v>
      </c>
      <c r="K11" s="4"/>
      <c r="L11" s="4"/>
      <c r="M11" s="4"/>
      <c r="N11" s="4"/>
      <c r="O11" s="4"/>
      <c r="P11" s="4"/>
      <c r="Q11" s="10">
        <f t="shared" si="0"/>
        <v>14.285714285714286</v>
      </c>
    </row>
    <row r="12" spans="2:18" x14ac:dyDescent="0.25">
      <c r="B12" s="6">
        <f t="shared" si="1"/>
        <v>4</v>
      </c>
      <c r="C12" s="3" t="s">
        <v>125</v>
      </c>
      <c r="D12" s="32" t="s">
        <v>50</v>
      </c>
      <c r="E12" s="33" t="s">
        <v>50</v>
      </c>
      <c r="F12" s="33" t="s">
        <v>50</v>
      </c>
      <c r="G12" s="33" t="s">
        <v>50</v>
      </c>
      <c r="H12" s="33" t="s">
        <v>50</v>
      </c>
      <c r="I12" s="34" t="s">
        <v>50</v>
      </c>
      <c r="J12" s="4">
        <v>75</v>
      </c>
      <c r="K12" s="4"/>
      <c r="L12" s="4"/>
      <c r="M12" s="4"/>
      <c r="N12" s="4"/>
      <c r="O12" s="4"/>
      <c r="P12" s="4"/>
      <c r="Q12" s="10">
        <f t="shared" si="0"/>
        <v>10.714285714285714</v>
      </c>
    </row>
    <row r="13" spans="2:18" x14ac:dyDescent="0.25">
      <c r="B13" s="6">
        <f t="shared" si="1"/>
        <v>5</v>
      </c>
      <c r="C13" s="3" t="s">
        <v>126</v>
      </c>
      <c r="D13" s="32" t="s">
        <v>51</v>
      </c>
      <c r="E13" s="33" t="s">
        <v>51</v>
      </c>
      <c r="F13" s="33" t="s">
        <v>51</v>
      </c>
      <c r="G13" s="33" t="s">
        <v>51</v>
      </c>
      <c r="H13" s="33" t="s">
        <v>51</v>
      </c>
      <c r="I13" s="34" t="s">
        <v>51</v>
      </c>
      <c r="J13" s="4">
        <v>70</v>
      </c>
      <c r="K13" s="4"/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3" t="s">
        <v>127</v>
      </c>
      <c r="D14" s="32" t="s">
        <v>52</v>
      </c>
      <c r="E14" s="33" t="s">
        <v>52</v>
      </c>
      <c r="F14" s="33" t="s">
        <v>52</v>
      </c>
      <c r="G14" s="33" t="s">
        <v>52</v>
      </c>
      <c r="H14" s="33" t="s">
        <v>52</v>
      </c>
      <c r="I14" s="34" t="s">
        <v>52</v>
      </c>
      <c r="J14" s="4">
        <v>100</v>
      </c>
      <c r="K14" s="4"/>
      <c r="L14" s="4"/>
      <c r="M14" s="4"/>
      <c r="N14" s="4"/>
      <c r="O14" s="4"/>
      <c r="P14" s="4"/>
      <c r="Q14" s="10">
        <f t="shared" si="0"/>
        <v>14.285714285714286</v>
      </c>
    </row>
    <row r="15" spans="2:18" x14ac:dyDescent="0.25">
      <c r="B15" s="6">
        <f t="shared" si="1"/>
        <v>7</v>
      </c>
      <c r="C15" s="3" t="s">
        <v>128</v>
      </c>
      <c r="D15" s="32" t="s">
        <v>53</v>
      </c>
      <c r="E15" s="33" t="s">
        <v>53</v>
      </c>
      <c r="F15" s="33" t="s">
        <v>53</v>
      </c>
      <c r="G15" s="33" t="s">
        <v>53</v>
      </c>
      <c r="H15" s="33" t="s">
        <v>53</v>
      </c>
      <c r="I15" s="34" t="s">
        <v>53</v>
      </c>
      <c r="J15" s="4">
        <v>70</v>
      </c>
      <c r="K15" s="4"/>
      <c r="L15" s="4"/>
      <c r="M15" s="4"/>
      <c r="N15" s="4"/>
      <c r="O15" s="4"/>
      <c r="P15" s="4"/>
      <c r="Q15" s="10">
        <f t="shared" si="0"/>
        <v>10</v>
      </c>
    </row>
    <row r="16" spans="2:18" x14ac:dyDescent="0.25">
      <c r="B16" s="6">
        <f t="shared" si="1"/>
        <v>8</v>
      </c>
      <c r="C16" s="3" t="s">
        <v>129</v>
      </c>
      <c r="D16" s="32" t="s">
        <v>54</v>
      </c>
      <c r="E16" s="33" t="s">
        <v>54</v>
      </c>
      <c r="F16" s="33" t="s">
        <v>54</v>
      </c>
      <c r="G16" s="33" t="s">
        <v>54</v>
      </c>
      <c r="H16" s="33" t="s">
        <v>54</v>
      </c>
      <c r="I16" s="34" t="s">
        <v>54</v>
      </c>
      <c r="J16" s="4">
        <v>70</v>
      </c>
      <c r="K16" s="4"/>
      <c r="L16" s="4"/>
      <c r="M16" s="4"/>
      <c r="N16" s="4"/>
      <c r="O16" s="4"/>
      <c r="P16" s="4"/>
      <c r="Q16" s="10">
        <f t="shared" si="0"/>
        <v>10</v>
      </c>
    </row>
    <row r="17" spans="2:21" x14ac:dyDescent="0.25">
      <c r="B17" s="6">
        <f t="shared" si="1"/>
        <v>9</v>
      </c>
      <c r="C17" s="3" t="s">
        <v>130</v>
      </c>
      <c r="D17" s="32" t="s">
        <v>55</v>
      </c>
      <c r="E17" s="33" t="s">
        <v>55</v>
      </c>
      <c r="F17" s="33" t="s">
        <v>55</v>
      </c>
      <c r="G17" s="33" t="s">
        <v>55</v>
      </c>
      <c r="H17" s="33" t="s">
        <v>55</v>
      </c>
      <c r="I17" s="34" t="s">
        <v>55</v>
      </c>
      <c r="J17" s="4">
        <v>40</v>
      </c>
      <c r="K17" s="4"/>
      <c r="L17" s="4"/>
      <c r="M17" s="4"/>
      <c r="N17" s="4"/>
      <c r="O17" s="4"/>
      <c r="P17" s="4"/>
      <c r="Q17" s="10">
        <f t="shared" si="0"/>
        <v>5.7142857142857144</v>
      </c>
    </row>
    <row r="18" spans="2:21" x14ac:dyDescent="0.25">
      <c r="B18" s="6">
        <f t="shared" si="1"/>
        <v>10</v>
      </c>
      <c r="C18" s="3" t="s">
        <v>131</v>
      </c>
      <c r="D18" s="32" t="s">
        <v>56</v>
      </c>
      <c r="E18" s="33" t="s">
        <v>56</v>
      </c>
      <c r="F18" s="33" t="s">
        <v>56</v>
      </c>
      <c r="G18" s="33" t="s">
        <v>56</v>
      </c>
      <c r="H18" s="33" t="s">
        <v>56</v>
      </c>
      <c r="I18" s="34" t="s">
        <v>56</v>
      </c>
      <c r="J18" s="4">
        <v>100</v>
      </c>
      <c r="K18" s="4"/>
      <c r="L18" s="4"/>
      <c r="M18" s="4"/>
      <c r="N18" s="4"/>
      <c r="O18" s="4"/>
      <c r="P18" s="4"/>
      <c r="Q18" s="10">
        <f t="shared" si="0"/>
        <v>14.285714285714286</v>
      </c>
    </row>
    <row r="19" spans="2:21" x14ac:dyDescent="0.25">
      <c r="B19" s="6">
        <f t="shared" si="1"/>
        <v>11</v>
      </c>
      <c r="C19" s="3" t="s">
        <v>133</v>
      </c>
      <c r="D19" s="32" t="s">
        <v>57</v>
      </c>
      <c r="E19" s="33" t="s">
        <v>57</v>
      </c>
      <c r="F19" s="33" t="s">
        <v>57</v>
      </c>
      <c r="G19" s="33" t="s">
        <v>57</v>
      </c>
      <c r="H19" s="33" t="s">
        <v>57</v>
      </c>
      <c r="I19" s="34" t="s">
        <v>57</v>
      </c>
      <c r="J19" s="4">
        <v>90</v>
      </c>
      <c r="K19" s="4"/>
      <c r="L19" s="4"/>
      <c r="M19" s="4"/>
      <c r="N19" s="4"/>
      <c r="O19" s="4"/>
      <c r="P19" s="4"/>
      <c r="Q19" s="10">
        <f t="shared" si="0"/>
        <v>12.857142857142858</v>
      </c>
    </row>
    <row r="20" spans="2:21" x14ac:dyDescent="0.25">
      <c r="B20" s="6">
        <f t="shared" si="1"/>
        <v>12</v>
      </c>
      <c r="C20" s="3" t="s">
        <v>132</v>
      </c>
      <c r="D20" s="32" t="s">
        <v>58</v>
      </c>
      <c r="E20" s="33" t="s">
        <v>58</v>
      </c>
      <c r="F20" s="33" t="s">
        <v>58</v>
      </c>
      <c r="G20" s="33" t="s">
        <v>58</v>
      </c>
      <c r="H20" s="33" t="s">
        <v>58</v>
      </c>
      <c r="I20" s="34" t="s">
        <v>58</v>
      </c>
      <c r="J20" s="4">
        <v>40</v>
      </c>
      <c r="K20" s="4"/>
      <c r="L20" s="4"/>
      <c r="M20" s="4"/>
      <c r="N20" s="4"/>
      <c r="O20" s="4"/>
      <c r="P20" s="4"/>
      <c r="Q20" s="10">
        <f t="shared" si="0"/>
        <v>5.7142857142857144</v>
      </c>
    </row>
    <row r="21" spans="2:21" x14ac:dyDescent="0.25">
      <c r="B21" s="6">
        <f t="shared" si="1"/>
        <v>13</v>
      </c>
      <c r="C21" s="3" t="s">
        <v>134</v>
      </c>
      <c r="D21" s="32" t="s">
        <v>60</v>
      </c>
      <c r="E21" s="33" t="s">
        <v>60</v>
      </c>
      <c r="F21" s="33" t="s">
        <v>60</v>
      </c>
      <c r="G21" s="33" t="s">
        <v>60</v>
      </c>
      <c r="H21" s="33" t="s">
        <v>60</v>
      </c>
      <c r="I21" s="34" t="s">
        <v>60</v>
      </c>
      <c r="J21" s="4">
        <v>70</v>
      </c>
      <c r="K21" s="4"/>
      <c r="L21" s="4"/>
      <c r="M21" s="4"/>
      <c r="N21" s="4"/>
      <c r="O21" s="4"/>
      <c r="P21" s="4"/>
      <c r="Q21" s="10">
        <f t="shared" si="0"/>
        <v>10</v>
      </c>
    </row>
    <row r="22" spans="2:21" x14ac:dyDescent="0.25">
      <c r="B22" s="6">
        <f t="shared" si="1"/>
        <v>14</v>
      </c>
      <c r="C22" s="3" t="s">
        <v>135</v>
      </c>
      <c r="D22" s="32" t="s">
        <v>61</v>
      </c>
      <c r="E22" s="33" t="s">
        <v>61</v>
      </c>
      <c r="F22" s="33" t="s">
        <v>61</v>
      </c>
      <c r="G22" s="33" t="s">
        <v>61</v>
      </c>
      <c r="H22" s="33" t="s">
        <v>61</v>
      </c>
      <c r="I22" s="34" t="s">
        <v>61</v>
      </c>
      <c r="J22" s="4">
        <v>100</v>
      </c>
      <c r="K22" s="4"/>
      <c r="L22" s="4"/>
      <c r="M22" s="4"/>
      <c r="N22" s="4"/>
      <c r="O22" s="4"/>
      <c r="P22" s="4"/>
      <c r="Q22" s="10">
        <f t="shared" si="0"/>
        <v>14.285714285714286</v>
      </c>
    </row>
    <row r="23" spans="2:21" x14ac:dyDescent="0.25">
      <c r="B23" s="6">
        <f t="shared" si="1"/>
        <v>15</v>
      </c>
      <c r="C23" s="3" t="s">
        <v>136</v>
      </c>
      <c r="D23" s="32" t="s">
        <v>62</v>
      </c>
      <c r="E23" s="33" t="s">
        <v>62</v>
      </c>
      <c r="F23" s="33" t="s">
        <v>62</v>
      </c>
      <c r="G23" s="33" t="s">
        <v>62</v>
      </c>
      <c r="H23" s="33" t="s">
        <v>62</v>
      </c>
      <c r="I23" s="34" t="s">
        <v>62</v>
      </c>
      <c r="J23" s="4">
        <v>35</v>
      </c>
      <c r="K23" s="4"/>
      <c r="L23" s="4"/>
      <c r="M23" s="4"/>
      <c r="N23" s="4"/>
      <c r="O23" s="4"/>
      <c r="P23" s="4"/>
      <c r="Q23" s="10">
        <f t="shared" si="0"/>
        <v>5</v>
      </c>
    </row>
    <row r="24" spans="2:21" x14ac:dyDescent="0.25">
      <c r="B24" s="6">
        <f t="shared" si="1"/>
        <v>16</v>
      </c>
      <c r="C24" s="3" t="s">
        <v>137</v>
      </c>
      <c r="D24" s="32" t="s">
        <v>63</v>
      </c>
      <c r="E24" s="33" t="s">
        <v>63</v>
      </c>
      <c r="F24" s="33" t="s">
        <v>63</v>
      </c>
      <c r="G24" s="33" t="s">
        <v>63</v>
      </c>
      <c r="H24" s="33" t="s">
        <v>63</v>
      </c>
      <c r="I24" s="34" t="s">
        <v>63</v>
      </c>
      <c r="J24" s="4">
        <v>95</v>
      </c>
      <c r="K24" s="4"/>
      <c r="L24" s="4"/>
      <c r="M24" s="4"/>
      <c r="N24" s="4"/>
      <c r="O24" s="4"/>
      <c r="P24" s="4"/>
      <c r="Q24" s="10">
        <f t="shared" si="0"/>
        <v>13.571428571428571</v>
      </c>
    </row>
    <row r="25" spans="2:21" x14ac:dyDescent="0.25">
      <c r="B25" s="6">
        <f t="shared" si="1"/>
        <v>17</v>
      </c>
      <c r="C25" s="3" t="s">
        <v>138</v>
      </c>
      <c r="D25" s="32" t="s">
        <v>64</v>
      </c>
      <c r="E25" s="33" t="s">
        <v>64</v>
      </c>
      <c r="F25" s="33" t="s">
        <v>64</v>
      </c>
      <c r="G25" s="33" t="s">
        <v>64</v>
      </c>
      <c r="H25" s="33" t="s">
        <v>64</v>
      </c>
      <c r="I25" s="34" t="s">
        <v>64</v>
      </c>
      <c r="J25" s="4">
        <v>90</v>
      </c>
      <c r="K25" s="4"/>
      <c r="L25" s="4"/>
      <c r="M25" s="4"/>
      <c r="N25" s="4"/>
      <c r="O25" s="4"/>
      <c r="P25" s="4"/>
      <c r="Q25" s="10">
        <f t="shared" si="0"/>
        <v>12.857142857142858</v>
      </c>
    </row>
    <row r="26" spans="2:21" x14ac:dyDescent="0.25">
      <c r="B26" s="6">
        <f t="shared" si="1"/>
        <v>18</v>
      </c>
      <c r="C26" s="3" t="s">
        <v>139</v>
      </c>
      <c r="D26" s="32" t="s">
        <v>65</v>
      </c>
      <c r="E26" s="33" t="s">
        <v>65</v>
      </c>
      <c r="F26" s="33" t="s">
        <v>65</v>
      </c>
      <c r="G26" s="33" t="s">
        <v>65</v>
      </c>
      <c r="H26" s="33" t="s">
        <v>65</v>
      </c>
      <c r="I26" s="34" t="s">
        <v>65</v>
      </c>
      <c r="J26" s="4">
        <v>70</v>
      </c>
      <c r="K26" s="4"/>
      <c r="L26" s="4"/>
      <c r="M26" s="4"/>
      <c r="N26" s="4"/>
      <c r="O26" s="4"/>
      <c r="P26" s="4"/>
      <c r="Q26" s="10">
        <f t="shared" si="0"/>
        <v>10</v>
      </c>
    </row>
    <row r="27" spans="2:21" x14ac:dyDescent="0.25">
      <c r="B27" s="6">
        <f t="shared" si="1"/>
        <v>19</v>
      </c>
      <c r="C27" s="3" t="s">
        <v>140</v>
      </c>
      <c r="D27" s="32" t="s">
        <v>66</v>
      </c>
      <c r="E27" s="33" t="s">
        <v>66</v>
      </c>
      <c r="F27" s="33" t="s">
        <v>66</v>
      </c>
      <c r="G27" s="33" t="s">
        <v>66</v>
      </c>
      <c r="H27" s="33" t="s">
        <v>66</v>
      </c>
      <c r="I27" s="34" t="s">
        <v>66</v>
      </c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21" x14ac:dyDescent="0.25">
      <c r="B28" s="6">
        <f t="shared" si="1"/>
        <v>20</v>
      </c>
      <c r="C28" s="3" t="s">
        <v>141</v>
      </c>
      <c r="D28" s="32" t="s">
        <v>67</v>
      </c>
      <c r="E28" s="33" t="s">
        <v>67</v>
      </c>
      <c r="F28" s="33" t="s">
        <v>67</v>
      </c>
      <c r="G28" s="33" t="s">
        <v>67</v>
      </c>
      <c r="H28" s="33" t="s">
        <v>67</v>
      </c>
      <c r="I28" s="34" t="s">
        <v>67</v>
      </c>
      <c r="J28" s="4">
        <v>90</v>
      </c>
      <c r="K28" s="4"/>
      <c r="L28" s="4"/>
      <c r="M28" s="4"/>
      <c r="N28" s="4"/>
      <c r="O28" s="4"/>
      <c r="P28" s="4"/>
      <c r="Q28" s="10">
        <f t="shared" si="0"/>
        <v>12.857142857142858</v>
      </c>
    </row>
    <row r="29" spans="2:21" x14ac:dyDescent="0.25">
      <c r="B29" s="6">
        <f t="shared" si="1"/>
        <v>21</v>
      </c>
      <c r="C29" s="3" t="s">
        <v>142</v>
      </c>
      <c r="D29" s="32" t="s">
        <v>68</v>
      </c>
      <c r="E29" s="33" t="s">
        <v>68</v>
      </c>
      <c r="F29" s="33" t="s">
        <v>68</v>
      </c>
      <c r="G29" s="33" t="s">
        <v>68</v>
      </c>
      <c r="H29" s="33" t="s">
        <v>68</v>
      </c>
      <c r="I29" s="34" t="s">
        <v>68</v>
      </c>
      <c r="J29" s="4">
        <v>75</v>
      </c>
      <c r="K29" s="4"/>
      <c r="L29" s="4"/>
      <c r="M29" s="4"/>
      <c r="N29" s="4"/>
      <c r="O29" s="4"/>
      <c r="P29" s="4"/>
      <c r="Q29" s="10">
        <f t="shared" si="0"/>
        <v>10.714285714285714</v>
      </c>
    </row>
    <row r="30" spans="2:21" x14ac:dyDescent="0.25">
      <c r="B30" s="6">
        <f t="shared" si="1"/>
        <v>22</v>
      </c>
      <c r="C30" s="3" t="s">
        <v>143</v>
      </c>
      <c r="D30" s="32" t="s">
        <v>69</v>
      </c>
      <c r="E30" s="33" t="s">
        <v>69</v>
      </c>
      <c r="F30" s="33" t="s">
        <v>69</v>
      </c>
      <c r="G30" s="33" t="s">
        <v>69</v>
      </c>
      <c r="H30" s="33" t="s">
        <v>69</v>
      </c>
      <c r="I30" s="34" t="s">
        <v>69</v>
      </c>
      <c r="J30" s="4">
        <v>80</v>
      </c>
      <c r="K30" s="4"/>
      <c r="L30" s="4"/>
      <c r="M30" s="4"/>
      <c r="N30" s="4"/>
      <c r="O30" s="4"/>
      <c r="P30" s="4"/>
      <c r="Q30" s="10">
        <f t="shared" si="0"/>
        <v>11.428571428571429</v>
      </c>
      <c r="S30" t="s">
        <v>145</v>
      </c>
      <c r="T30" t="s">
        <v>146</v>
      </c>
      <c r="U30" t="s">
        <v>147</v>
      </c>
    </row>
    <row r="31" spans="2:21" x14ac:dyDescent="0.25">
      <c r="B31" s="6">
        <f t="shared" si="1"/>
        <v>23</v>
      </c>
      <c r="C31" s="6"/>
      <c r="D31" s="27"/>
      <c r="E31" s="27"/>
      <c r="F31" s="27"/>
      <c r="G31" s="27"/>
      <c r="H31" s="27"/>
      <c r="I31" s="27"/>
      <c r="K31" s="4"/>
      <c r="L31" s="4"/>
      <c r="M31" s="4"/>
      <c r="N31" s="4"/>
      <c r="O31" s="4"/>
      <c r="P31" s="4"/>
      <c r="Q31" s="10">
        <f t="shared" si="0"/>
        <v>0</v>
      </c>
      <c r="S31" s="4">
        <f>AVERAGE(J9:J30)</f>
        <v>77.727272727272734</v>
      </c>
      <c r="T31">
        <f>COUNTIF(J9:J30,"&gt;=77")</f>
        <v>11</v>
      </c>
      <c r="U31">
        <f>AVERAGE(S31,T31)</f>
        <v>44.363636363636367</v>
      </c>
    </row>
    <row r="32" spans="2:21" x14ac:dyDescent="0.25">
      <c r="B32" s="6">
        <f t="shared" si="1"/>
        <v>24</v>
      </c>
      <c r="C32" s="6"/>
      <c r="D32" s="27"/>
      <c r="E32" s="27"/>
      <c r="F32" s="27"/>
      <c r="G32" s="27"/>
      <c r="H32" s="27"/>
      <c r="I32" s="2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7"/>
      <c r="E33" s="27"/>
      <c r="F33" s="27"/>
      <c r="G33" s="27"/>
      <c r="H33" s="27"/>
      <c r="I33" s="2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7"/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7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>
        <f t="shared" ref="Q48:Q52" si="2">SUM(J48:P48)/7</f>
        <v>0</v>
      </c>
    </row>
    <row r="49" spans="2:17" x14ac:dyDescent="0.25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>
        <f t="shared" si="2"/>
        <v>0</v>
      </c>
    </row>
    <row r="50" spans="2:17" x14ac:dyDescent="0.25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3"/>
      <c r="D52" s="28"/>
      <c r="E52" s="29"/>
      <c r="F52" s="29"/>
      <c r="G52" s="29"/>
      <c r="H52" s="29"/>
      <c r="I52" s="30"/>
      <c r="J52" s="3"/>
      <c r="K52" s="3"/>
      <c r="L52" s="3"/>
      <c r="M52" s="3"/>
      <c r="N52" s="3"/>
      <c r="O52" s="3"/>
      <c r="P52" s="3"/>
      <c r="Q52" s="10">
        <f t="shared" si="2"/>
        <v>0</v>
      </c>
    </row>
    <row r="53" spans="2:17" x14ac:dyDescent="0.25">
      <c r="C53" s="22"/>
      <c r="D53" s="22"/>
      <c r="E53" s="1"/>
      <c r="H53" s="31" t="s">
        <v>19</v>
      </c>
      <c r="I53" s="31"/>
      <c r="J53" s="11">
        <f t="shared" ref="J53:P53" si="3">COUNTIF(J9:J52,"&gt;=70")</f>
        <v>19</v>
      </c>
      <c r="K53" s="11">
        <f t="shared" si="3"/>
        <v>0</v>
      </c>
      <c r="L53" s="11">
        <f t="shared" si="3"/>
        <v>0</v>
      </c>
      <c r="M53" s="11">
        <f t="shared" si="3"/>
        <v>0</v>
      </c>
      <c r="N53" s="11">
        <f t="shared" si="3"/>
        <v>0</v>
      </c>
      <c r="O53" s="11">
        <f t="shared" si="3"/>
        <v>0</v>
      </c>
      <c r="P53" s="11">
        <f t="shared" si="3"/>
        <v>0</v>
      </c>
      <c r="Q53" s="15">
        <f>COUNTIF(Q9:Q47,"&gt;=70")</f>
        <v>0</v>
      </c>
    </row>
    <row r="54" spans="2:17" x14ac:dyDescent="0.25">
      <c r="C54" s="22"/>
      <c r="D54" s="22"/>
      <c r="E54" s="8"/>
      <c r="H54" s="26" t="s">
        <v>20</v>
      </c>
      <c r="I54" s="26"/>
      <c r="J54" s="12">
        <f t="shared" ref="J54:Q54" si="4">COUNTIF(J9:J52,"&lt;70")</f>
        <v>3</v>
      </c>
      <c r="K54" s="12">
        <f t="shared" si="4"/>
        <v>0</v>
      </c>
      <c r="L54" s="12">
        <f t="shared" si="4"/>
        <v>0</v>
      </c>
      <c r="M54" s="12">
        <f t="shared" si="4"/>
        <v>0</v>
      </c>
      <c r="N54" s="12">
        <f t="shared" si="4"/>
        <v>0</v>
      </c>
      <c r="O54" s="12">
        <f t="shared" si="4"/>
        <v>0</v>
      </c>
      <c r="P54" s="12">
        <f t="shared" si="4"/>
        <v>0</v>
      </c>
      <c r="Q54" s="12">
        <f t="shared" si="4"/>
        <v>44</v>
      </c>
    </row>
    <row r="55" spans="2:17" x14ac:dyDescent="0.25">
      <c r="C55" s="22"/>
      <c r="D55" s="22"/>
      <c r="E55" s="22"/>
      <c r="H55" s="26" t="s">
        <v>21</v>
      </c>
      <c r="I55" s="26"/>
      <c r="J55" s="12">
        <f t="shared" ref="J55:Q55" si="5">COUNT(J9:J52)</f>
        <v>22</v>
      </c>
      <c r="K55" s="12">
        <f t="shared" si="5"/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44</v>
      </c>
    </row>
    <row r="56" spans="2:17" x14ac:dyDescent="0.25">
      <c r="C56" s="22"/>
      <c r="D56" s="22"/>
      <c r="E56" s="1"/>
      <c r="H56" s="23" t="s">
        <v>16</v>
      </c>
      <c r="I56" s="23"/>
      <c r="J56" s="13">
        <f>J53/J55</f>
        <v>0.86363636363636365</v>
      </c>
      <c r="K56" s="14" t="e">
        <f t="shared" ref="K56:Q56" si="6">K53/K55</f>
        <v>#DIV/0!</v>
      </c>
      <c r="L56" s="14" t="e">
        <f t="shared" si="6"/>
        <v>#DIV/0!</v>
      </c>
      <c r="M56" s="14" t="e">
        <f t="shared" si="6"/>
        <v>#DIV/0!</v>
      </c>
      <c r="N56" s="14" t="e">
        <f t="shared" si="6"/>
        <v>#DIV/0!</v>
      </c>
      <c r="O56" s="14" t="e">
        <f t="shared" si="6"/>
        <v>#DIV/0!</v>
      </c>
      <c r="P56" s="14" t="e">
        <f t="shared" si="6"/>
        <v>#DIV/0!</v>
      </c>
      <c r="Q56" s="14">
        <f t="shared" si="6"/>
        <v>0</v>
      </c>
    </row>
    <row r="57" spans="2:17" x14ac:dyDescent="0.25">
      <c r="C57" s="22"/>
      <c r="D57" s="22"/>
      <c r="E57" s="1"/>
      <c r="H57" s="23" t="s">
        <v>17</v>
      </c>
      <c r="I57" s="23"/>
      <c r="J57" s="13">
        <f>J54/J55</f>
        <v>0.13636363636363635</v>
      </c>
      <c r="K57" s="13" t="e">
        <f t="shared" ref="K57:Q57" si="7">K54/K55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1</v>
      </c>
    </row>
    <row r="58" spans="2:17" x14ac:dyDescent="0.25">
      <c r="C58" s="22"/>
      <c r="D58" s="22"/>
      <c r="E58" s="8"/>
    </row>
    <row r="59" spans="2:17" x14ac:dyDescent="0.25">
      <c r="C59" s="1"/>
      <c r="D59" s="1"/>
      <c r="E59" s="8"/>
    </row>
    <row r="60" spans="2:17" x14ac:dyDescent="0.25">
      <c r="J60" s="24"/>
      <c r="K60" s="24"/>
      <c r="L60" s="24"/>
      <c r="M60" s="24"/>
      <c r="N60" s="24"/>
      <c r="O60" s="24"/>
      <c r="P60" s="24"/>
    </row>
    <row r="61" spans="2:17" x14ac:dyDescent="0.25">
      <c r="J61" s="25" t="s">
        <v>18</v>
      </c>
      <c r="K61" s="25"/>
      <c r="L61" s="25"/>
      <c r="M61" s="25"/>
      <c r="N61" s="25"/>
      <c r="O61" s="25"/>
      <c r="P61" s="25"/>
    </row>
  </sheetData>
  <mergeCells count="66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9:I49"/>
    <mergeCell ref="D50:I50"/>
    <mergeCell ref="D51:I51"/>
    <mergeCell ref="D52:I52"/>
    <mergeCell ref="C53:D53"/>
    <mergeCell ref="H53:I53"/>
    <mergeCell ref="C54:D54"/>
    <mergeCell ref="H54:I54"/>
    <mergeCell ref="C55:E55"/>
    <mergeCell ref="H55:I55"/>
    <mergeCell ref="C56:D56"/>
    <mergeCell ref="H56:I56"/>
    <mergeCell ref="C57:D57"/>
    <mergeCell ref="H57:I57"/>
    <mergeCell ref="C58:D58"/>
    <mergeCell ref="J60:P60"/>
    <mergeCell ref="J61:P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69"/>
  <sheetViews>
    <sheetView topLeftCell="A4" zoomScale="84" zoomScaleNormal="84" workbookViewId="0">
      <selection activeCell="D9" sqref="D9:I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20" x14ac:dyDescent="0.25">
      <c r="C3" s="36" t="s">
        <v>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"/>
      <c r="R3" s="1"/>
    </row>
    <row r="4" spans="2:20" x14ac:dyDescent="0.25">
      <c r="C4" t="s">
        <v>0</v>
      </c>
      <c r="D4" s="37" t="s">
        <v>75</v>
      </c>
      <c r="E4" s="37"/>
      <c r="F4" s="37"/>
      <c r="G4" s="37"/>
      <c r="I4" t="s">
        <v>1</v>
      </c>
      <c r="J4" s="38" t="s">
        <v>74</v>
      </c>
      <c r="K4" s="38"/>
      <c r="M4" t="s">
        <v>2</v>
      </c>
      <c r="N4" s="39">
        <v>45007</v>
      </c>
      <c r="O4" s="39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8" t="s">
        <v>26</v>
      </c>
      <c r="E6" s="38"/>
      <c r="F6" s="38"/>
      <c r="G6" s="38"/>
      <c r="I6" s="22" t="s">
        <v>22</v>
      </c>
      <c r="J6" s="22"/>
      <c r="K6" s="40" t="s">
        <v>27</v>
      </c>
      <c r="L6" s="40"/>
      <c r="M6" s="40"/>
      <c r="N6" s="40"/>
      <c r="O6" s="40"/>
      <c r="P6" s="40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0" x14ac:dyDescent="0.25">
      <c r="B9" s="6">
        <v>1</v>
      </c>
      <c r="C9" s="3" t="s">
        <v>187</v>
      </c>
      <c r="D9" s="44" t="s">
        <v>77</v>
      </c>
      <c r="E9" s="50" t="s">
        <v>77</v>
      </c>
      <c r="F9" s="50" t="s">
        <v>77</v>
      </c>
      <c r="G9" s="50" t="s">
        <v>77</v>
      </c>
      <c r="H9" s="50" t="s">
        <v>77</v>
      </c>
      <c r="I9" s="50" t="s">
        <v>77</v>
      </c>
      <c r="J9" s="4"/>
      <c r="K9" s="4"/>
      <c r="L9" s="4"/>
      <c r="M9" s="4"/>
      <c r="N9" s="4"/>
      <c r="O9" s="4"/>
      <c r="P9" s="4"/>
      <c r="Q9" s="10">
        <f>SUM(J9:P9)/7</f>
        <v>0</v>
      </c>
    </row>
    <row r="10" spans="2:20" x14ac:dyDescent="0.25">
      <c r="B10" s="6">
        <f>B9+1</f>
        <v>2</v>
      </c>
      <c r="C10" s="3" t="s">
        <v>148</v>
      </c>
      <c r="D10" s="44" t="s">
        <v>78</v>
      </c>
      <c r="E10" s="50" t="s">
        <v>78</v>
      </c>
      <c r="F10" s="50" t="s">
        <v>78</v>
      </c>
      <c r="G10" s="50" t="s">
        <v>78</v>
      </c>
      <c r="H10" s="50" t="s">
        <v>78</v>
      </c>
      <c r="I10" s="50" t="s">
        <v>78</v>
      </c>
      <c r="J10" s="4"/>
      <c r="K10" s="4"/>
      <c r="L10" s="4"/>
      <c r="M10" s="4"/>
      <c r="N10" s="4"/>
      <c r="O10" s="4"/>
      <c r="P10" s="4"/>
      <c r="Q10" s="10">
        <f t="shared" ref="Q10:Q55" si="0">SUM(J10:P10)/7</f>
        <v>0</v>
      </c>
    </row>
    <row r="11" spans="2:20" x14ac:dyDescent="0.25">
      <c r="B11" s="6">
        <f t="shared" ref="B11:B60" si="1">B10+1</f>
        <v>3</v>
      </c>
      <c r="C11" s="3" t="s">
        <v>149</v>
      </c>
      <c r="D11" s="44" t="s">
        <v>79</v>
      </c>
      <c r="E11" s="50" t="s">
        <v>79</v>
      </c>
      <c r="F11" s="50" t="s">
        <v>79</v>
      </c>
      <c r="G11" s="50" t="s">
        <v>79</v>
      </c>
      <c r="H11" s="50" t="s">
        <v>79</v>
      </c>
      <c r="I11" s="50" t="s">
        <v>79</v>
      </c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20" x14ac:dyDescent="0.25">
      <c r="B12" s="6"/>
      <c r="C12" s="3" t="s">
        <v>168</v>
      </c>
      <c r="D12" s="44" t="s">
        <v>170</v>
      </c>
      <c r="E12" s="50"/>
      <c r="F12" s="50"/>
      <c r="G12" s="50"/>
      <c r="H12" s="50"/>
      <c r="I12" s="50"/>
      <c r="J12" s="4"/>
      <c r="K12" s="4"/>
      <c r="L12" s="4"/>
      <c r="M12" s="4"/>
      <c r="N12" s="4"/>
      <c r="O12" s="4"/>
      <c r="P12" s="4"/>
      <c r="Q12" s="10">
        <f t="shared" si="0"/>
        <v>0</v>
      </c>
      <c r="T12" t="s">
        <v>169</v>
      </c>
    </row>
    <row r="13" spans="2:20" x14ac:dyDescent="0.25">
      <c r="B13" s="6">
        <f>B11+1</f>
        <v>4</v>
      </c>
      <c r="C13" s="3" t="s">
        <v>150</v>
      </c>
      <c r="D13" s="44" t="s">
        <v>80</v>
      </c>
      <c r="E13" s="50" t="s">
        <v>80</v>
      </c>
      <c r="F13" s="50" t="s">
        <v>80</v>
      </c>
      <c r="G13" s="50" t="s">
        <v>80</v>
      </c>
      <c r="H13" s="50" t="s">
        <v>80</v>
      </c>
      <c r="I13" s="50" t="s">
        <v>80</v>
      </c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20" x14ac:dyDescent="0.25">
      <c r="B14" s="6">
        <f t="shared" si="1"/>
        <v>5</v>
      </c>
      <c r="C14" s="3" t="s">
        <v>151</v>
      </c>
      <c r="D14" s="44" t="s">
        <v>81</v>
      </c>
      <c r="E14" s="50" t="s">
        <v>81</v>
      </c>
      <c r="F14" s="50" t="s">
        <v>81</v>
      </c>
      <c r="G14" s="50" t="s">
        <v>81</v>
      </c>
      <c r="H14" s="50" t="s">
        <v>81</v>
      </c>
      <c r="I14" s="50" t="s">
        <v>81</v>
      </c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20" x14ac:dyDescent="0.25">
      <c r="B15" s="6"/>
      <c r="C15" s="3" t="s">
        <v>171</v>
      </c>
      <c r="D15" s="45" t="s">
        <v>172</v>
      </c>
      <c r="E15" s="45"/>
      <c r="F15" s="45"/>
      <c r="G15" s="45"/>
      <c r="H15" s="45"/>
      <c r="I15" s="46"/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20" x14ac:dyDescent="0.25">
      <c r="B16" s="6">
        <f>B14+1</f>
        <v>6</v>
      </c>
      <c r="C16" s="3" t="s">
        <v>152</v>
      </c>
      <c r="D16" s="44" t="s">
        <v>82</v>
      </c>
      <c r="E16" s="50" t="s">
        <v>82</v>
      </c>
      <c r="F16" s="50" t="s">
        <v>82</v>
      </c>
      <c r="G16" s="50" t="s">
        <v>82</v>
      </c>
      <c r="H16" s="50" t="s">
        <v>82</v>
      </c>
      <c r="I16" s="50" t="s">
        <v>82</v>
      </c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7</v>
      </c>
      <c r="C17" s="3" t="s">
        <v>154</v>
      </c>
      <c r="D17" s="44" t="s">
        <v>83</v>
      </c>
      <c r="E17" s="50" t="s">
        <v>83</v>
      </c>
      <c r="F17" s="50" t="s">
        <v>83</v>
      </c>
      <c r="G17" s="50" t="s">
        <v>83</v>
      </c>
      <c r="H17" s="50" t="s">
        <v>83</v>
      </c>
      <c r="I17" s="50" t="s">
        <v>83</v>
      </c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8</v>
      </c>
      <c r="C18" s="3" t="s">
        <v>153</v>
      </c>
      <c r="D18" s="44" t="s">
        <v>84</v>
      </c>
      <c r="E18" s="50" t="s">
        <v>84</v>
      </c>
      <c r="F18" s="50" t="s">
        <v>84</v>
      </c>
      <c r="G18" s="50" t="s">
        <v>84</v>
      </c>
      <c r="H18" s="50" t="s">
        <v>84</v>
      </c>
      <c r="I18" s="50" t="s">
        <v>84</v>
      </c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9</v>
      </c>
      <c r="C19" s="3" t="s">
        <v>155</v>
      </c>
      <c r="D19" s="44" t="s">
        <v>85</v>
      </c>
      <c r="E19" s="50" t="s">
        <v>85</v>
      </c>
      <c r="F19" s="50" t="s">
        <v>85</v>
      </c>
      <c r="G19" s="50" t="s">
        <v>85</v>
      </c>
      <c r="H19" s="50" t="s">
        <v>85</v>
      </c>
      <c r="I19" s="50" t="s">
        <v>85</v>
      </c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10</v>
      </c>
      <c r="C20" s="3" t="s">
        <v>156</v>
      </c>
      <c r="D20" s="44" t="s">
        <v>86</v>
      </c>
      <c r="E20" s="50" t="s">
        <v>86</v>
      </c>
      <c r="F20" s="50" t="s">
        <v>86</v>
      </c>
      <c r="G20" s="50" t="s">
        <v>86</v>
      </c>
      <c r="H20" s="50" t="s">
        <v>86</v>
      </c>
      <c r="I20" s="50" t="s">
        <v>86</v>
      </c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/>
      <c r="C21" s="3" t="s">
        <v>173</v>
      </c>
      <c r="D21" s="45" t="s">
        <v>174</v>
      </c>
      <c r="E21" s="45"/>
      <c r="F21" s="45"/>
      <c r="G21" s="45"/>
      <c r="H21" s="45"/>
      <c r="I21" s="46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>B20+1</f>
        <v>11</v>
      </c>
      <c r="C22" s="3" t="s">
        <v>157</v>
      </c>
      <c r="D22" s="44" t="s">
        <v>87</v>
      </c>
      <c r="E22" s="50" t="s">
        <v>87</v>
      </c>
      <c r="F22" s="50" t="s">
        <v>87</v>
      </c>
      <c r="G22" s="50" t="s">
        <v>87</v>
      </c>
      <c r="H22" s="50" t="s">
        <v>87</v>
      </c>
      <c r="I22" s="50" t="s">
        <v>87</v>
      </c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>B22+1</f>
        <v>12</v>
      </c>
      <c r="C23" s="3" t="s">
        <v>158</v>
      </c>
      <c r="D23" s="44" t="s">
        <v>88</v>
      </c>
      <c r="E23" s="50" t="s">
        <v>88</v>
      </c>
      <c r="F23" s="50" t="s">
        <v>88</v>
      </c>
      <c r="G23" s="50" t="s">
        <v>88</v>
      </c>
      <c r="H23" s="50" t="s">
        <v>88</v>
      </c>
      <c r="I23" s="50" t="s">
        <v>88</v>
      </c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/>
      <c r="C24" s="3" t="s">
        <v>175</v>
      </c>
      <c r="D24" s="47" t="s">
        <v>176</v>
      </c>
      <c r="E24" s="47"/>
      <c r="F24" s="47"/>
      <c r="G24" s="47"/>
      <c r="H24" s="47"/>
      <c r="I24" s="4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/>
      <c r="C25" s="3" t="s">
        <v>177</v>
      </c>
      <c r="D25" s="40" t="s">
        <v>178</v>
      </c>
      <c r="E25" s="40"/>
      <c r="F25" s="40"/>
      <c r="G25" s="40"/>
      <c r="H25" s="40"/>
      <c r="I25" s="49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>B23+1</f>
        <v>13</v>
      </c>
      <c r="C26" s="3" t="s">
        <v>159</v>
      </c>
      <c r="D26" s="44" t="s">
        <v>89</v>
      </c>
      <c r="E26" s="50" t="s">
        <v>89</v>
      </c>
      <c r="F26" s="50" t="s">
        <v>89</v>
      </c>
      <c r="G26" s="50" t="s">
        <v>89</v>
      </c>
      <c r="H26" s="50" t="s">
        <v>89</v>
      </c>
      <c r="I26" s="50" t="s">
        <v>89</v>
      </c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/>
      <c r="C27" s="3" t="s">
        <v>179</v>
      </c>
      <c r="D27" s="45" t="s">
        <v>180</v>
      </c>
      <c r="E27" s="45"/>
      <c r="F27" s="45"/>
      <c r="G27" s="45"/>
      <c r="H27" s="45"/>
      <c r="I27" s="46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>B26+1</f>
        <v>14</v>
      </c>
      <c r="C28" s="3" t="s">
        <v>181</v>
      </c>
      <c r="D28" s="44" t="s">
        <v>90</v>
      </c>
      <c r="E28" s="50" t="s">
        <v>90</v>
      </c>
      <c r="F28" s="50" t="s">
        <v>90</v>
      </c>
      <c r="G28" s="50" t="s">
        <v>90</v>
      </c>
      <c r="H28" s="50" t="s">
        <v>90</v>
      </c>
      <c r="I28" s="50" t="s">
        <v>90</v>
      </c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15</v>
      </c>
      <c r="C29" s="3" t="s">
        <v>160</v>
      </c>
      <c r="D29" s="44" t="s">
        <v>91</v>
      </c>
      <c r="E29" s="50" t="s">
        <v>91</v>
      </c>
      <c r="F29" s="50" t="s">
        <v>91</v>
      </c>
      <c r="G29" s="50" t="s">
        <v>91</v>
      </c>
      <c r="H29" s="50" t="s">
        <v>91</v>
      </c>
      <c r="I29" s="50" t="s">
        <v>91</v>
      </c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/>
      <c r="C30" s="3" t="s">
        <v>182</v>
      </c>
      <c r="D30" s="45" t="s">
        <v>183</v>
      </c>
      <c r="E30" s="45"/>
      <c r="F30" s="45"/>
      <c r="G30" s="45"/>
      <c r="H30" s="45"/>
      <c r="I30" s="46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>B29+1</f>
        <v>16</v>
      </c>
      <c r="C31" s="3" t="s">
        <v>161</v>
      </c>
      <c r="D31" s="44" t="s">
        <v>92</v>
      </c>
      <c r="E31" s="50" t="s">
        <v>92</v>
      </c>
      <c r="F31" s="50" t="s">
        <v>92</v>
      </c>
      <c r="G31" s="50" t="s">
        <v>92</v>
      </c>
      <c r="H31" s="50" t="s">
        <v>92</v>
      </c>
      <c r="I31" s="50" t="s">
        <v>92</v>
      </c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17</v>
      </c>
      <c r="C32" s="3" t="s">
        <v>162</v>
      </c>
      <c r="D32" s="44" t="s">
        <v>93</v>
      </c>
      <c r="E32" s="50" t="s">
        <v>93</v>
      </c>
      <c r="F32" s="50" t="s">
        <v>93</v>
      </c>
      <c r="G32" s="50" t="s">
        <v>93</v>
      </c>
      <c r="H32" s="50" t="s">
        <v>93</v>
      </c>
      <c r="I32" s="50" t="s">
        <v>93</v>
      </c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18</v>
      </c>
      <c r="C33" s="3" t="s">
        <v>163</v>
      </c>
      <c r="D33" s="44" t="s">
        <v>94</v>
      </c>
      <c r="E33" s="50" t="s">
        <v>94</v>
      </c>
      <c r="F33" s="50" t="s">
        <v>94</v>
      </c>
      <c r="G33" s="50" t="s">
        <v>94</v>
      </c>
      <c r="H33" s="50" t="s">
        <v>94</v>
      </c>
      <c r="I33" s="50" t="s">
        <v>94</v>
      </c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19</v>
      </c>
      <c r="C34" s="3" t="s">
        <v>164</v>
      </c>
      <c r="D34" s="44" t="s">
        <v>95</v>
      </c>
      <c r="E34" s="50" t="s">
        <v>95</v>
      </c>
      <c r="F34" s="50" t="s">
        <v>95</v>
      </c>
      <c r="G34" s="50" t="s">
        <v>95</v>
      </c>
      <c r="H34" s="50" t="s">
        <v>95</v>
      </c>
      <c r="I34" s="50" t="s">
        <v>95</v>
      </c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20</v>
      </c>
      <c r="C35" s="3" t="s">
        <v>165</v>
      </c>
      <c r="D35" s="44" t="s">
        <v>96</v>
      </c>
      <c r="E35" s="50" t="s">
        <v>96</v>
      </c>
      <c r="F35" s="50" t="s">
        <v>96</v>
      </c>
      <c r="G35" s="50" t="s">
        <v>96</v>
      </c>
      <c r="H35" s="50" t="s">
        <v>96</v>
      </c>
      <c r="I35" s="50" t="s">
        <v>96</v>
      </c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21</v>
      </c>
      <c r="C36" s="3" t="s">
        <v>166</v>
      </c>
      <c r="D36" s="44" t="s">
        <v>97</v>
      </c>
      <c r="E36" s="50" t="s">
        <v>97</v>
      </c>
      <c r="F36" s="50" t="s">
        <v>97</v>
      </c>
      <c r="G36" s="50" t="s">
        <v>97</v>
      </c>
      <c r="H36" s="50" t="s">
        <v>97</v>
      </c>
      <c r="I36" s="50" t="s">
        <v>97</v>
      </c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22</v>
      </c>
      <c r="C37" s="3" t="s">
        <v>167</v>
      </c>
      <c r="D37" s="44" t="s">
        <v>98</v>
      </c>
      <c r="E37" s="50" t="s">
        <v>98</v>
      </c>
      <c r="F37" s="50" t="s">
        <v>98</v>
      </c>
      <c r="G37" s="50" t="s">
        <v>98</v>
      </c>
      <c r="H37" s="50" t="s">
        <v>98</v>
      </c>
      <c r="I37" s="50" t="s">
        <v>98</v>
      </c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23</v>
      </c>
      <c r="C38" s="3" t="s">
        <v>184</v>
      </c>
      <c r="D38" s="44" t="s">
        <v>185</v>
      </c>
      <c r="E38" s="50" t="s">
        <v>99</v>
      </c>
      <c r="F38" s="50" t="s">
        <v>99</v>
      </c>
      <c r="G38" s="50" t="s">
        <v>99</v>
      </c>
      <c r="H38" s="50" t="s">
        <v>99</v>
      </c>
      <c r="I38" s="50" t="s">
        <v>99</v>
      </c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24</v>
      </c>
      <c r="C39" s="3" t="s">
        <v>186</v>
      </c>
      <c r="D39" s="51" t="s">
        <v>99</v>
      </c>
      <c r="E39" s="52"/>
      <c r="F39" s="52"/>
      <c r="G39" s="52"/>
      <c r="H39" s="52"/>
      <c r="I39" s="5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25</v>
      </c>
      <c r="C40" s="6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26</v>
      </c>
      <c r="C41" s="6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27</v>
      </c>
      <c r="C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28</v>
      </c>
      <c r="C43" s="6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29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30</v>
      </c>
      <c r="C45" s="6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31</v>
      </c>
      <c r="C46" s="6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32</v>
      </c>
      <c r="C47" s="6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33</v>
      </c>
      <c r="C48" s="6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34</v>
      </c>
      <c r="C49" s="6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 x14ac:dyDescent="0.25">
      <c r="B50" s="6">
        <f t="shared" si="1"/>
        <v>35</v>
      </c>
      <c r="C50" s="6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>
        <f t="shared" si="0"/>
        <v>0</v>
      </c>
    </row>
    <row r="51" spans="2:17" x14ac:dyDescent="0.25">
      <c r="B51" s="6">
        <f t="shared" si="1"/>
        <v>36</v>
      </c>
      <c r="C51" s="6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>
        <f t="shared" si="0"/>
        <v>0</v>
      </c>
    </row>
    <row r="52" spans="2:17" x14ac:dyDescent="0.25">
      <c r="B52" s="6">
        <f t="shared" si="1"/>
        <v>37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>
        <f t="shared" si="0"/>
        <v>0</v>
      </c>
    </row>
    <row r="53" spans="2:17" x14ac:dyDescent="0.25">
      <c r="B53" s="6">
        <f t="shared" si="1"/>
        <v>38</v>
      </c>
      <c r="C53" s="7"/>
      <c r="D53" s="27"/>
      <c r="E53" s="27"/>
      <c r="F53" s="27"/>
      <c r="G53" s="27"/>
      <c r="H53" s="27"/>
      <c r="I53" s="27"/>
      <c r="J53" s="4"/>
      <c r="K53" s="4"/>
      <c r="L53" s="4"/>
      <c r="M53" s="4"/>
      <c r="N53" s="4"/>
      <c r="O53" s="4"/>
      <c r="P53" s="4"/>
      <c r="Q53" s="10">
        <f t="shared" si="0"/>
        <v>0</v>
      </c>
    </row>
    <row r="54" spans="2:17" x14ac:dyDescent="0.25">
      <c r="B54" s="6">
        <f t="shared" si="1"/>
        <v>39</v>
      </c>
      <c r="C54" s="7"/>
      <c r="D54" s="27"/>
      <c r="E54" s="27"/>
      <c r="F54" s="27"/>
      <c r="G54" s="27"/>
      <c r="H54" s="27"/>
      <c r="I54" s="27"/>
      <c r="J54" s="4"/>
      <c r="K54" s="4"/>
      <c r="L54" s="4"/>
      <c r="M54" s="4"/>
      <c r="N54" s="4"/>
      <c r="O54" s="4"/>
      <c r="P54" s="4"/>
      <c r="Q54" s="10">
        <f t="shared" si="0"/>
        <v>0</v>
      </c>
    </row>
    <row r="55" spans="2:17" x14ac:dyDescent="0.25">
      <c r="B55" s="6">
        <f t="shared" si="1"/>
        <v>40</v>
      </c>
      <c r="C55" s="7"/>
      <c r="D55" s="27"/>
      <c r="E55" s="27"/>
      <c r="F55" s="27"/>
      <c r="G55" s="27"/>
      <c r="H55" s="27"/>
      <c r="I55" s="27"/>
      <c r="J55" s="4"/>
      <c r="K55" s="4"/>
      <c r="L55" s="4"/>
      <c r="M55" s="4"/>
      <c r="N55" s="4"/>
      <c r="O55" s="4"/>
      <c r="P55" s="4"/>
      <c r="Q55" s="10">
        <f t="shared" si="0"/>
        <v>0</v>
      </c>
    </row>
    <row r="56" spans="2:17" x14ac:dyDescent="0.25">
      <c r="B56" s="6">
        <f t="shared" si="1"/>
        <v>41</v>
      </c>
      <c r="C56" s="7"/>
      <c r="D56" s="27"/>
      <c r="E56" s="27"/>
      <c r="F56" s="27"/>
      <c r="G56" s="27"/>
      <c r="H56" s="27"/>
      <c r="I56" s="27"/>
      <c r="J56" s="4"/>
      <c r="K56" s="4"/>
      <c r="L56" s="4"/>
      <c r="M56" s="4"/>
      <c r="N56" s="4"/>
      <c r="O56" s="4"/>
      <c r="P56" s="4"/>
      <c r="Q56" s="10">
        <f t="shared" ref="Q56:Q60" si="2">SUM(J56:P56)/7</f>
        <v>0</v>
      </c>
    </row>
    <row r="57" spans="2:17" x14ac:dyDescent="0.25">
      <c r="B57" s="6">
        <f t="shared" si="1"/>
        <v>42</v>
      </c>
      <c r="C57" s="7"/>
      <c r="D57" s="27"/>
      <c r="E57" s="27"/>
      <c r="F57" s="27"/>
      <c r="G57" s="27"/>
      <c r="H57" s="27"/>
      <c r="I57" s="27"/>
      <c r="J57" s="4"/>
      <c r="K57" s="4"/>
      <c r="L57" s="4"/>
      <c r="M57" s="4"/>
      <c r="N57" s="4"/>
      <c r="O57" s="4"/>
      <c r="P57" s="4"/>
      <c r="Q57" s="10">
        <f t="shared" si="2"/>
        <v>0</v>
      </c>
    </row>
    <row r="58" spans="2:17" x14ac:dyDescent="0.25">
      <c r="B58" s="6">
        <f t="shared" si="1"/>
        <v>43</v>
      </c>
      <c r="C58" s="7"/>
      <c r="D58" s="27"/>
      <c r="E58" s="27"/>
      <c r="F58" s="27"/>
      <c r="G58" s="27"/>
      <c r="H58" s="27"/>
      <c r="I58" s="27"/>
      <c r="J58" s="4"/>
      <c r="K58" s="4"/>
      <c r="L58" s="4"/>
      <c r="M58" s="4"/>
      <c r="N58" s="4"/>
      <c r="O58" s="4"/>
      <c r="P58" s="4"/>
      <c r="Q58" s="10">
        <f t="shared" si="2"/>
        <v>0</v>
      </c>
    </row>
    <row r="59" spans="2:17" x14ac:dyDescent="0.25">
      <c r="B59" s="6">
        <f t="shared" si="1"/>
        <v>44</v>
      </c>
      <c r="C59" s="7"/>
      <c r="D59" s="27"/>
      <c r="E59" s="27"/>
      <c r="F59" s="27"/>
      <c r="G59" s="27"/>
      <c r="H59" s="27"/>
      <c r="I59" s="27"/>
      <c r="J59" s="4"/>
      <c r="K59" s="4"/>
      <c r="L59" s="4"/>
      <c r="M59" s="4"/>
      <c r="N59" s="4"/>
      <c r="O59" s="4"/>
      <c r="P59" s="4"/>
      <c r="Q59" s="10">
        <f t="shared" si="2"/>
        <v>0</v>
      </c>
    </row>
    <row r="60" spans="2:17" x14ac:dyDescent="0.25">
      <c r="B60" s="6">
        <f t="shared" si="1"/>
        <v>45</v>
      </c>
      <c r="C60" s="3"/>
      <c r="D60" s="28"/>
      <c r="E60" s="29"/>
      <c r="F60" s="29"/>
      <c r="G60" s="29"/>
      <c r="H60" s="29"/>
      <c r="I60" s="30"/>
      <c r="J60" s="3"/>
      <c r="K60" s="3"/>
      <c r="L60" s="3"/>
      <c r="M60" s="3"/>
      <c r="N60" s="3"/>
      <c r="O60" s="3"/>
      <c r="P60" s="3"/>
      <c r="Q60" s="10">
        <f t="shared" si="2"/>
        <v>0</v>
      </c>
    </row>
    <row r="61" spans="2:17" x14ac:dyDescent="0.25">
      <c r="C61" s="22"/>
      <c r="D61" s="22"/>
      <c r="E61" s="1"/>
      <c r="H61" s="31" t="s">
        <v>19</v>
      </c>
      <c r="I61" s="31"/>
      <c r="J61" s="11">
        <f t="shared" ref="J61:P61" si="3">COUNTIF(J9:J60,"&gt;=70")</f>
        <v>0</v>
      </c>
      <c r="K61" s="11">
        <f t="shared" si="3"/>
        <v>0</v>
      </c>
      <c r="L61" s="11">
        <f t="shared" si="3"/>
        <v>0</v>
      </c>
      <c r="M61" s="11">
        <f t="shared" si="3"/>
        <v>0</v>
      </c>
      <c r="N61" s="11">
        <f t="shared" si="3"/>
        <v>0</v>
      </c>
      <c r="O61" s="11">
        <f t="shared" si="3"/>
        <v>0</v>
      </c>
      <c r="P61" s="11">
        <f t="shared" si="3"/>
        <v>0</v>
      </c>
      <c r="Q61" s="15">
        <f>COUNTIF(Q9:Q55,"&gt;=70")</f>
        <v>0</v>
      </c>
    </row>
    <row r="62" spans="2:17" x14ac:dyDescent="0.25">
      <c r="C62" s="22"/>
      <c r="D62" s="22"/>
      <c r="E62" s="8"/>
      <c r="H62" s="26" t="s">
        <v>20</v>
      </c>
      <c r="I62" s="26"/>
      <c r="J62" s="12">
        <f t="shared" ref="J62:Q62" si="4">COUNTIF(J9:J60,"&lt;70")</f>
        <v>0</v>
      </c>
      <c r="K62" s="12">
        <f t="shared" si="4"/>
        <v>0</v>
      </c>
      <c r="L62" s="12">
        <f t="shared" si="4"/>
        <v>0</v>
      </c>
      <c r="M62" s="12">
        <f t="shared" si="4"/>
        <v>0</v>
      </c>
      <c r="N62" s="12">
        <f t="shared" si="4"/>
        <v>0</v>
      </c>
      <c r="O62" s="12">
        <f t="shared" si="4"/>
        <v>0</v>
      </c>
      <c r="P62" s="12">
        <f t="shared" si="4"/>
        <v>0</v>
      </c>
      <c r="Q62" s="12">
        <f t="shared" si="4"/>
        <v>52</v>
      </c>
    </row>
    <row r="63" spans="2:17" x14ac:dyDescent="0.25">
      <c r="C63" s="22"/>
      <c r="D63" s="22"/>
      <c r="E63" s="22"/>
      <c r="H63" s="26" t="s">
        <v>21</v>
      </c>
      <c r="I63" s="26"/>
      <c r="J63" s="12">
        <f t="shared" ref="J63:Q63" si="5">COUNT(J9:J60)</f>
        <v>0</v>
      </c>
      <c r="K63" s="12">
        <f t="shared" si="5"/>
        <v>0</v>
      </c>
      <c r="L63" s="12">
        <f t="shared" si="5"/>
        <v>0</v>
      </c>
      <c r="M63" s="12">
        <f t="shared" si="5"/>
        <v>0</v>
      </c>
      <c r="N63" s="12">
        <f t="shared" si="5"/>
        <v>0</v>
      </c>
      <c r="O63" s="12">
        <f t="shared" si="5"/>
        <v>0</v>
      </c>
      <c r="P63" s="12">
        <f t="shared" si="5"/>
        <v>0</v>
      </c>
      <c r="Q63" s="12">
        <f t="shared" si="5"/>
        <v>52</v>
      </c>
    </row>
    <row r="64" spans="2:17" x14ac:dyDescent="0.25">
      <c r="C64" s="22"/>
      <c r="D64" s="22"/>
      <c r="E64" s="1"/>
      <c r="H64" s="23" t="s">
        <v>16</v>
      </c>
      <c r="I64" s="23"/>
      <c r="J64" s="13" t="e">
        <f>J61/J63</f>
        <v>#DIV/0!</v>
      </c>
      <c r="K64" s="14" t="e">
        <f t="shared" ref="K64:Q64" si="6">K61/K63</f>
        <v>#DIV/0!</v>
      </c>
      <c r="L64" s="14" t="e">
        <f t="shared" si="6"/>
        <v>#DIV/0!</v>
      </c>
      <c r="M64" s="14" t="e">
        <f t="shared" si="6"/>
        <v>#DIV/0!</v>
      </c>
      <c r="N64" s="14" t="e">
        <f t="shared" si="6"/>
        <v>#DIV/0!</v>
      </c>
      <c r="O64" s="14" t="e">
        <f t="shared" si="6"/>
        <v>#DIV/0!</v>
      </c>
      <c r="P64" s="14" t="e">
        <f t="shared" si="6"/>
        <v>#DIV/0!</v>
      </c>
      <c r="Q64" s="14">
        <f t="shared" si="6"/>
        <v>0</v>
      </c>
    </row>
    <row r="65" spans="3:17" x14ac:dyDescent="0.25">
      <c r="C65" s="22"/>
      <c r="D65" s="22"/>
      <c r="E65" s="1"/>
      <c r="H65" s="23" t="s">
        <v>17</v>
      </c>
      <c r="I65" s="23"/>
      <c r="J65" s="13" t="e">
        <f>J62/J63</f>
        <v>#DIV/0!</v>
      </c>
      <c r="K65" s="13" t="e">
        <f t="shared" ref="K65:Q65" si="7">K62/K63</f>
        <v>#DIV/0!</v>
      </c>
      <c r="L65" s="14" t="e">
        <f t="shared" si="7"/>
        <v>#DIV/0!</v>
      </c>
      <c r="M65" s="14" t="e">
        <f t="shared" si="7"/>
        <v>#DIV/0!</v>
      </c>
      <c r="N65" s="14" t="e">
        <f t="shared" si="7"/>
        <v>#DIV/0!</v>
      </c>
      <c r="O65" s="14" t="e">
        <f t="shared" si="7"/>
        <v>#DIV/0!</v>
      </c>
      <c r="P65" s="14" t="e">
        <f t="shared" si="7"/>
        <v>#DIV/0!</v>
      </c>
      <c r="Q65" s="14">
        <f t="shared" si="7"/>
        <v>1</v>
      </c>
    </row>
    <row r="66" spans="3:17" x14ac:dyDescent="0.25">
      <c r="C66" s="22"/>
      <c r="D66" s="22"/>
      <c r="E66" s="8"/>
    </row>
    <row r="67" spans="3:17" x14ac:dyDescent="0.25">
      <c r="C67" s="1"/>
      <c r="D67" s="1"/>
      <c r="E67" s="8"/>
    </row>
    <row r="68" spans="3:17" x14ac:dyDescent="0.25">
      <c r="J68" s="24"/>
      <c r="K68" s="24"/>
      <c r="L68" s="24"/>
      <c r="M68" s="24"/>
      <c r="N68" s="24"/>
      <c r="O68" s="24"/>
      <c r="P68" s="24"/>
    </row>
    <row r="69" spans="3:17" x14ac:dyDescent="0.25">
      <c r="J69" s="25" t="s">
        <v>18</v>
      </c>
      <c r="K69" s="25"/>
      <c r="L69" s="25"/>
      <c r="M69" s="25"/>
      <c r="N69" s="25"/>
      <c r="O69" s="25"/>
      <c r="P69" s="25"/>
    </row>
  </sheetData>
  <mergeCells count="74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12:I12"/>
    <mergeCell ref="D32:I32"/>
    <mergeCell ref="D16:I16"/>
    <mergeCell ref="D17:I17"/>
    <mergeCell ref="D18:I18"/>
    <mergeCell ref="D19:I19"/>
    <mergeCell ref="D20:I20"/>
    <mergeCell ref="D22:I22"/>
    <mergeCell ref="D23:I23"/>
    <mergeCell ref="D26:I26"/>
    <mergeCell ref="D28:I28"/>
    <mergeCell ref="D29:I29"/>
    <mergeCell ref="D31:I31"/>
    <mergeCell ref="D30:I30"/>
    <mergeCell ref="D44:I44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56:I56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D55:I55"/>
    <mergeCell ref="D57:I57"/>
    <mergeCell ref="D58:I58"/>
    <mergeCell ref="D59:I59"/>
    <mergeCell ref="D60:I60"/>
    <mergeCell ref="C61:D61"/>
    <mergeCell ref="H61:I61"/>
    <mergeCell ref="C62:D62"/>
    <mergeCell ref="H62:I62"/>
    <mergeCell ref="C63:E63"/>
    <mergeCell ref="H63:I63"/>
    <mergeCell ref="C64:D64"/>
    <mergeCell ref="H64:I64"/>
    <mergeCell ref="C65:D65"/>
    <mergeCell ref="H65:I65"/>
    <mergeCell ref="C66:D66"/>
    <mergeCell ref="J68:P68"/>
    <mergeCell ref="J69:P69"/>
    <mergeCell ref="D15:I15"/>
    <mergeCell ref="D21:I21"/>
    <mergeCell ref="D24:I24"/>
    <mergeCell ref="D25:I25"/>
    <mergeCell ref="D27:I2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ECC-211-A</vt:lpstr>
      <vt:lpstr>ECC-211-B</vt:lpstr>
      <vt:lpstr>PB-211-A</vt:lpstr>
      <vt:lpstr>PB-211-B</vt:lpstr>
      <vt:lpstr>TINV-II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Alma </cp:lastModifiedBy>
  <cp:lastPrinted>2023-03-21T15:13:53Z</cp:lastPrinted>
  <dcterms:created xsi:type="dcterms:W3CDTF">2023-03-14T19:16:59Z</dcterms:created>
  <dcterms:modified xsi:type="dcterms:W3CDTF">2023-03-23T22:30:40Z</dcterms:modified>
</cp:coreProperties>
</file>