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comments5.xml" ContentType="application/vnd.openxmlformats-officedocument.spreadsheetml.comments+xml"/>
  <Override PartName="/xl/drawings/vmlDrawing1.vml" ContentType="application/vnd.openxmlformats-officedocument.vmlDrawing"/>
  <Override PartName="/xl/drawings/drawing4.xml" ContentType="application/vnd.openxmlformats-officedocument.drawing+xml"/>
  <Override PartName="/xl/drawings/vmlDrawing2.vml" ContentType="application/vnd.openxmlformats-officedocument.vmlDrawing"/>
  <Override PartName="/xl/drawings/_rels/drawing5.xml.rels" ContentType="application/vnd.openxmlformats-package.relationships+xml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5.xml" ContentType="application/vnd.openxmlformats-officedocument.drawing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drawing2.xml" ContentType="application/vnd.openxmlformats-officedocument.drawing+xml"/>
  <Override PartName="/xl/drawings/vmlDrawing4.vml" ContentType="application/vnd.openxmlformats-officedocument.vmlDrawing"/>
  <Override PartName="/xl/drawings/drawing3.xml" ContentType="application/vnd.openxmlformats-officedocument.drawing+xml"/>
  <Override PartName="/xl/drawings/vmlDrawing5.vml" ContentType="application/vnd.openxmlformats-officedocument.vmlDrawing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1.xml" ContentType="application/vnd.openxmlformats-officedocument.spreadsheetml.comment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media/image39.png" ContentType="image/png"/>
  <Override PartName="/xl/media/image38.png" ContentType="image/png"/>
  <Override PartName="/xl/media/image37.png" ContentType="image/png"/>
  <Override PartName="/xl/media/image36.png" ContentType="image/png"/>
  <Override PartName="/xl/media/image35.png" ContentType="image/png"/>
  <Override PartName="/xl/media/image40.png" ContentType="image/png"/>
  <Override PartName="/xl/media/image34.png" ContentType="image/png"/>
  <Override PartName="/xl/media/image33.png" ContentType="image/png"/>
  <Override PartName="/xl/media/image32.png" ContentType="image/png"/>
  <Override PartName="/xl/media/image31.png" ContentType="image/png"/>
  <Override PartName="/xl/styles.xml" ContentType="application/vnd.openxmlformats-officedocument.spreadsheetml.styles+xml"/>
  <Override PartName="/xl/comments4.xml" ContentType="application/vnd.openxmlformats-officedocument.spreadsheetml.comment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Final" sheetId="5" state="visible" r:id="rId6"/>
  </sheets>
  <definedNames>
    <definedName function="false" hidden="false" localSheetId="0" name="_xlnm.Print_Area" vbProcedure="false">'1'!$A$1:$N$37</definedName>
    <definedName function="false" hidden="false" localSheetId="1" name="_xlnm.Print_Area" vbProcedure="false">'2'!$A$1:$N$37</definedName>
    <definedName function="false" hidden="false" localSheetId="2" name="_xlnm.Print_Area" vbProcedure="false">'3'!$A$1:$N$39</definedName>
    <definedName function="false" hidden="false" localSheetId="3" name="_xlnm.Print_Area" vbProcedure="false">'4'!$A$1:$N$37</definedName>
    <definedName function="false" hidden="false" localSheetId="4" name="_xlnm.Print_Area" vbProcedure="false">Final!$A$1:$N$37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<sst xmlns="http://schemas.openxmlformats.org/spreadsheetml/2006/main" count="218" uniqueCount="58">
  <si>
    <t xml:space="preserve">Reporte Parcial y Final del Semestre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</si>
  <si>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</si>
  <si>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</si>
  <si>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</si>
  <si>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</si>
  <si>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Reporte No.</t>
  </si>
  <si>
    <t xml:space="preserve">1°</t>
  </si>
  <si>
    <t xml:space="preserve">Grupos Atendidos:</t>
  </si>
  <si>
    <t xml:space="preserve">Asig. dif.</t>
  </si>
  <si>
    <t xml:space="preserve">Periodo Escolar:</t>
  </si>
  <si>
    <t xml:space="preserve">FEB – JUL 2023</t>
  </si>
  <si>
    <t xml:space="preserve">PROFESOR (A):</t>
  </si>
  <si>
    <t xml:space="preserve">MTI. ROSARIO CARVAJAL HERNÁNDEZ</t>
  </si>
  <si>
    <t xml:space="preserve">ASIGNATURA</t>
  </si>
  <si>
    <t xml:space="preserve">UNI.</t>
  </si>
  <si>
    <t xml:space="preserve">SEM.</t>
  </si>
  <si>
    <t xml:space="preserve">CARRERA</t>
  </si>
  <si>
    <t xml:space="preserve">A</t>
  </si>
  <si>
    <t xml:space="preserve">B</t>
  </si>
  <si>
    <t xml:space="preserve">C</t>
  </si>
  <si>
    <t xml:space="preserve">D</t>
  </si>
  <si>
    <t xml:space="preserve">E</t>
  </si>
  <si>
    <t xml:space="preserve">F</t>
  </si>
  <si>
    <t xml:space="preserve">G</t>
  </si>
  <si>
    <t xml:space="preserve">H</t>
  </si>
  <si>
    <t xml:space="preserve">I</t>
  </si>
  <si>
    <t xml:space="preserve">EP/O</t>
  </si>
  <si>
    <t xml:space="preserve">ES/R</t>
  </si>
  <si>
    <t xml:space="preserve">REDES DE COMPUTADORAS</t>
  </si>
  <si>
    <t xml:space="preserve">410A</t>
  </si>
  <si>
    <t xml:space="preserve">IINF</t>
  </si>
  <si>
    <t xml:space="preserve">ADMINISTRACIÓN DE SERVIDORES</t>
  </si>
  <si>
    <t xml:space="preserve">610A</t>
  </si>
  <si>
    <t xml:space="preserve">APRENDIZAJE AUTOMÁTICO</t>
  </si>
  <si>
    <t xml:space="preserve">810B</t>
  </si>
  <si>
    <t xml:space="preserve">TECNOLOGÍAS CONVERGENTES I</t>
  </si>
  <si>
    <t xml:space="preserve">TOTAL</t>
  </si>
  <si>
    <t xml:space="preserve">-</t>
  </si>
  <si>
    <t xml:space="preserve"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</si>
  <si>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 xml:space="preserve">PROFESOR(A)</t>
  </si>
  <si>
    <t xml:space="preserve">JEFA(E) DE CARRERA</t>
  </si>
  <si>
    <t xml:space="preserve">LI. GUADALUPE ZETINA CRUZ</t>
  </si>
  <si>
    <t xml:space="preserve">II</t>
  </si>
  <si>
    <t xml:space="preserve">S/E</t>
  </si>
  <si>
    <t xml:space="preserve">ESTRATEGIAS PARA EL CRECIMIENTO PROFESIONAL</t>
  </si>
  <si>
    <t xml:space="preserve">III</t>
  </si>
  <si>
    <t xml:space="preserve">910B</t>
  </si>
  <si>
    <t xml:space="preserve">AUDITORIA INFORMÁTICA</t>
  </si>
  <si>
    <t xml:space="preserve">IV</t>
  </si>
  <si>
    <t xml:space="preserve">510A</t>
  </si>
  <si>
    <t xml:space="preserve">DISEÑO DE NEGOCIOS DIGITALES </t>
  </si>
  <si>
    <t xml:space="preserve">710B</t>
  </si>
  <si>
    <t xml:space="preserve">V</t>
  </si>
  <si>
    <t xml:space="preserve">VI</t>
  </si>
  <si>
    <t xml:space="preserve">Final</t>
  </si>
  <si>
    <t xml:space="preserve">T</t>
  </si>
  <si>
    <t xml:space="preserve">81%%</t>
  </si>
  <si>
    <t xml:space="preserve">GUADALUPE ZETINA CRUZ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</si>
</sst>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%"/>
    <numFmt numFmtId="166" formatCode="0.0%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5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7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2" borderId="9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2" borderId="1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31.png"/><Relationship Id="rId2" Type="http://schemas.openxmlformats.org/officeDocument/2006/relationships/image" Target="../media/image3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33.png"/><Relationship Id="rId2" Type="http://schemas.openxmlformats.org/officeDocument/2006/relationships/image" Target="../media/image34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35.png"/><Relationship Id="rId2" Type="http://schemas.openxmlformats.org/officeDocument/2006/relationships/image" Target="../media/image36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37.png"/><Relationship Id="rId2" Type="http://schemas.openxmlformats.org/officeDocument/2006/relationships/image" Target="../media/image38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39.png"/><Relationship Id="rId2" Type="http://schemas.openxmlformats.org/officeDocument/2006/relationships/image" Target="../media/image40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2434680</xdr:colOff>
      <xdr:row>0</xdr:row>
      <xdr:rowOff>743400</xdr:rowOff>
    </xdr:to>
    <xdr:pic>
      <xdr:nvPicPr>
        <xdr:cNvPr id="0" name="Imagen 3" descr=""/>
        <xdr:cNvPicPr/>
      </xdr:nvPicPr>
      <xdr:blipFill>
        <a:blip r:embed="rId1"/>
        <a:stretch/>
      </xdr:blipFill>
      <xdr:spPr>
        <a:xfrm>
          <a:off x="0" y="0"/>
          <a:ext cx="2434680" cy="7434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79920</xdr:colOff>
      <xdr:row>0</xdr:row>
      <xdr:rowOff>56160</xdr:rowOff>
    </xdr:from>
    <xdr:to>
      <xdr:col>13</xdr:col>
      <xdr:colOff>631800</xdr:colOff>
      <xdr:row>0</xdr:row>
      <xdr:rowOff>752040</xdr:rowOff>
    </xdr:to>
    <xdr:pic>
      <xdr:nvPicPr>
        <xdr:cNvPr id="1" name="Imagen 1" descr=""/>
        <xdr:cNvPicPr/>
      </xdr:nvPicPr>
      <xdr:blipFill>
        <a:blip r:embed="rId2"/>
        <a:stretch/>
      </xdr:blipFill>
      <xdr:spPr>
        <a:xfrm>
          <a:off x="9383760" y="56160"/>
          <a:ext cx="1357560" cy="69588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718200</xdr:colOff>
      <xdr:row>38</xdr:row>
      <xdr:rowOff>12960</xdr:rowOff>
    </xdr:to>
    <xdr:sp>
      <xdr:nvSpPr>
        <xdr:cNvPr id="2" name="CustomShape 1" hidden="1"/>
        <xdr:cNvSpPr/>
      </xdr:nvSpPr>
      <xdr:spPr>
        <a:xfrm>
          <a:off x="0" y="0"/>
          <a:ext cx="10022040" cy="93092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2434680</xdr:colOff>
      <xdr:row>0</xdr:row>
      <xdr:rowOff>743400</xdr:rowOff>
    </xdr:to>
    <xdr:pic>
      <xdr:nvPicPr>
        <xdr:cNvPr id="3" name="Imagen 1" descr=""/>
        <xdr:cNvPicPr/>
      </xdr:nvPicPr>
      <xdr:blipFill>
        <a:blip r:embed="rId1"/>
        <a:stretch/>
      </xdr:blipFill>
      <xdr:spPr>
        <a:xfrm>
          <a:off x="0" y="0"/>
          <a:ext cx="2434680" cy="7434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123840</xdr:colOff>
      <xdr:row>0</xdr:row>
      <xdr:rowOff>33480</xdr:rowOff>
    </xdr:from>
    <xdr:to>
      <xdr:col>13</xdr:col>
      <xdr:colOff>675720</xdr:colOff>
      <xdr:row>0</xdr:row>
      <xdr:rowOff>729360</xdr:rowOff>
    </xdr:to>
    <xdr:pic>
      <xdr:nvPicPr>
        <xdr:cNvPr id="4" name="Imagen 2" descr=""/>
        <xdr:cNvPicPr/>
      </xdr:nvPicPr>
      <xdr:blipFill>
        <a:blip r:embed="rId2"/>
        <a:stretch/>
      </xdr:blipFill>
      <xdr:spPr>
        <a:xfrm>
          <a:off x="9427680" y="33480"/>
          <a:ext cx="1357560" cy="69588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717120</xdr:colOff>
      <xdr:row>38</xdr:row>
      <xdr:rowOff>59400</xdr:rowOff>
    </xdr:to>
    <xdr:sp>
      <xdr:nvSpPr>
        <xdr:cNvPr id="5" name="CustomShape 1" hidden="1"/>
        <xdr:cNvSpPr/>
      </xdr:nvSpPr>
      <xdr:spPr>
        <a:xfrm>
          <a:off x="0" y="0"/>
          <a:ext cx="10020960" cy="96739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717120</xdr:colOff>
      <xdr:row>38</xdr:row>
      <xdr:rowOff>59400</xdr:rowOff>
    </xdr:to>
    <xdr:sp>
      <xdr:nvSpPr>
        <xdr:cNvPr id="6" name="CustomShape 1" hidden="1"/>
        <xdr:cNvSpPr/>
      </xdr:nvSpPr>
      <xdr:spPr>
        <a:xfrm>
          <a:off x="0" y="0"/>
          <a:ext cx="10020960" cy="96739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717120</xdr:colOff>
      <xdr:row>38</xdr:row>
      <xdr:rowOff>59400</xdr:rowOff>
    </xdr:to>
    <xdr:sp>
      <xdr:nvSpPr>
        <xdr:cNvPr id="7" name="CustomShape 1" hidden="1"/>
        <xdr:cNvSpPr/>
      </xdr:nvSpPr>
      <xdr:spPr>
        <a:xfrm>
          <a:off x="0" y="0"/>
          <a:ext cx="10020960" cy="96739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2434680</xdr:colOff>
      <xdr:row>0</xdr:row>
      <xdr:rowOff>743400</xdr:rowOff>
    </xdr:to>
    <xdr:pic>
      <xdr:nvPicPr>
        <xdr:cNvPr id="8" name="Imagen 1" descr=""/>
        <xdr:cNvPicPr/>
      </xdr:nvPicPr>
      <xdr:blipFill>
        <a:blip r:embed="rId1"/>
        <a:stretch/>
      </xdr:blipFill>
      <xdr:spPr>
        <a:xfrm>
          <a:off x="0" y="0"/>
          <a:ext cx="2434680" cy="7434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123840</xdr:colOff>
      <xdr:row>0</xdr:row>
      <xdr:rowOff>67320</xdr:rowOff>
    </xdr:from>
    <xdr:to>
      <xdr:col>13</xdr:col>
      <xdr:colOff>675720</xdr:colOff>
      <xdr:row>0</xdr:row>
      <xdr:rowOff>763200</xdr:rowOff>
    </xdr:to>
    <xdr:pic>
      <xdr:nvPicPr>
        <xdr:cNvPr id="9" name="Imagen 2" descr=""/>
        <xdr:cNvPicPr/>
      </xdr:nvPicPr>
      <xdr:blipFill>
        <a:blip r:embed="rId2"/>
        <a:stretch/>
      </xdr:blipFill>
      <xdr:spPr>
        <a:xfrm>
          <a:off x="9427680" y="67320"/>
          <a:ext cx="1357560" cy="69588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717120</xdr:colOff>
      <xdr:row>39</xdr:row>
      <xdr:rowOff>182160</xdr:rowOff>
    </xdr:to>
    <xdr:sp>
      <xdr:nvSpPr>
        <xdr:cNvPr id="10" name="CustomShape 1" hidden="1"/>
        <xdr:cNvSpPr/>
      </xdr:nvSpPr>
      <xdr:spPr>
        <a:xfrm>
          <a:off x="0" y="0"/>
          <a:ext cx="10020960" cy="98236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717120</xdr:colOff>
      <xdr:row>39</xdr:row>
      <xdr:rowOff>182160</xdr:rowOff>
    </xdr:to>
    <xdr:sp>
      <xdr:nvSpPr>
        <xdr:cNvPr id="11" name="CustomShape 1" hidden="1"/>
        <xdr:cNvSpPr/>
      </xdr:nvSpPr>
      <xdr:spPr>
        <a:xfrm>
          <a:off x="0" y="0"/>
          <a:ext cx="10020960" cy="98236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717120</xdr:colOff>
      <xdr:row>39</xdr:row>
      <xdr:rowOff>182160</xdr:rowOff>
    </xdr:to>
    <xdr:sp>
      <xdr:nvSpPr>
        <xdr:cNvPr id="12" name="CustomShape 1" hidden="1"/>
        <xdr:cNvSpPr/>
      </xdr:nvSpPr>
      <xdr:spPr>
        <a:xfrm>
          <a:off x="0" y="0"/>
          <a:ext cx="10020960" cy="98236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2434680</xdr:colOff>
      <xdr:row>0</xdr:row>
      <xdr:rowOff>743400</xdr:rowOff>
    </xdr:to>
    <xdr:pic>
      <xdr:nvPicPr>
        <xdr:cNvPr id="13" name="Imagen 1" descr=""/>
        <xdr:cNvPicPr/>
      </xdr:nvPicPr>
      <xdr:blipFill>
        <a:blip r:embed="rId1"/>
        <a:stretch/>
      </xdr:blipFill>
      <xdr:spPr>
        <a:xfrm>
          <a:off x="0" y="0"/>
          <a:ext cx="2434680" cy="7434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112680</xdr:colOff>
      <xdr:row>0</xdr:row>
      <xdr:rowOff>45000</xdr:rowOff>
    </xdr:from>
    <xdr:to>
      <xdr:col>13</xdr:col>
      <xdr:colOff>664560</xdr:colOff>
      <xdr:row>0</xdr:row>
      <xdr:rowOff>740880</xdr:rowOff>
    </xdr:to>
    <xdr:pic>
      <xdr:nvPicPr>
        <xdr:cNvPr id="14" name="Imagen 2" descr=""/>
        <xdr:cNvPicPr/>
      </xdr:nvPicPr>
      <xdr:blipFill>
        <a:blip r:embed="rId2"/>
        <a:stretch/>
      </xdr:blipFill>
      <xdr:spPr>
        <a:xfrm>
          <a:off x="9416520" y="45000"/>
          <a:ext cx="1357560" cy="69588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717120</xdr:colOff>
      <xdr:row>38</xdr:row>
      <xdr:rowOff>12240</xdr:rowOff>
    </xdr:to>
    <xdr:sp>
      <xdr:nvSpPr>
        <xdr:cNvPr id="15" name="CustomShape 1" hidden="1"/>
        <xdr:cNvSpPr/>
      </xdr:nvSpPr>
      <xdr:spPr>
        <a:xfrm>
          <a:off x="0" y="0"/>
          <a:ext cx="10020960" cy="96404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717120</xdr:colOff>
      <xdr:row>38</xdr:row>
      <xdr:rowOff>12240</xdr:rowOff>
    </xdr:to>
    <xdr:sp>
      <xdr:nvSpPr>
        <xdr:cNvPr id="16" name="CustomShape 1" hidden="1"/>
        <xdr:cNvSpPr/>
      </xdr:nvSpPr>
      <xdr:spPr>
        <a:xfrm>
          <a:off x="0" y="0"/>
          <a:ext cx="10020960" cy="96404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717120</xdr:colOff>
      <xdr:row>38</xdr:row>
      <xdr:rowOff>12240</xdr:rowOff>
    </xdr:to>
    <xdr:sp>
      <xdr:nvSpPr>
        <xdr:cNvPr id="17" name="CustomShape 1" hidden="1"/>
        <xdr:cNvSpPr/>
      </xdr:nvSpPr>
      <xdr:spPr>
        <a:xfrm>
          <a:off x="0" y="0"/>
          <a:ext cx="10020960" cy="96404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2434680</xdr:colOff>
      <xdr:row>0</xdr:row>
      <xdr:rowOff>743400</xdr:rowOff>
    </xdr:to>
    <xdr:pic>
      <xdr:nvPicPr>
        <xdr:cNvPr id="18" name="Imagen 1" descr=""/>
        <xdr:cNvPicPr/>
      </xdr:nvPicPr>
      <xdr:blipFill>
        <a:blip r:embed="rId1"/>
        <a:stretch/>
      </xdr:blipFill>
      <xdr:spPr>
        <a:xfrm>
          <a:off x="0" y="0"/>
          <a:ext cx="2434680" cy="7434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112320</xdr:colOff>
      <xdr:row>0</xdr:row>
      <xdr:rowOff>22320</xdr:rowOff>
    </xdr:from>
    <xdr:to>
      <xdr:col>13</xdr:col>
      <xdr:colOff>664200</xdr:colOff>
      <xdr:row>0</xdr:row>
      <xdr:rowOff>718200</xdr:rowOff>
    </xdr:to>
    <xdr:pic>
      <xdr:nvPicPr>
        <xdr:cNvPr id="19" name="Imagen 2" descr=""/>
        <xdr:cNvPicPr/>
      </xdr:nvPicPr>
      <xdr:blipFill>
        <a:blip r:embed="rId2"/>
        <a:stretch/>
      </xdr:blipFill>
      <xdr:spPr>
        <a:xfrm>
          <a:off x="9416160" y="22320"/>
          <a:ext cx="1357560" cy="69588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717120</xdr:colOff>
      <xdr:row>38</xdr:row>
      <xdr:rowOff>11880</xdr:rowOff>
    </xdr:to>
    <xdr:sp>
      <xdr:nvSpPr>
        <xdr:cNvPr id="20" name="CustomShape 1" hidden="1"/>
        <xdr:cNvSpPr/>
      </xdr:nvSpPr>
      <xdr:spPr>
        <a:xfrm>
          <a:off x="0" y="0"/>
          <a:ext cx="10020960" cy="9504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717120</xdr:colOff>
      <xdr:row>38</xdr:row>
      <xdr:rowOff>11880</xdr:rowOff>
    </xdr:to>
    <xdr:sp>
      <xdr:nvSpPr>
        <xdr:cNvPr id="21" name="CustomShape 1" hidden="1"/>
        <xdr:cNvSpPr/>
      </xdr:nvSpPr>
      <xdr:spPr>
        <a:xfrm>
          <a:off x="0" y="0"/>
          <a:ext cx="10020960" cy="9504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717120</xdr:colOff>
      <xdr:row>38</xdr:row>
      <xdr:rowOff>11880</xdr:rowOff>
    </xdr:to>
    <xdr:sp>
      <xdr:nvSpPr>
        <xdr:cNvPr id="22" name="CustomShape 1" hidden="1"/>
        <xdr:cNvSpPr/>
      </xdr:nvSpPr>
      <xdr:spPr>
        <a:xfrm>
          <a:off x="0" y="0"/>
          <a:ext cx="10020960" cy="9504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37"/>
  <sheetViews>
    <sheetView showFormulas="false" showGridLines="true" showRowColHeaders="true" showZeros="true" rightToLeft="false" tabSelected="true" showOutlineSymbols="true" defaultGridColor="true" view="normal" topLeftCell="A4" colorId="64" zoomScale="90" zoomScaleNormal="90" zoomScalePageLayoutView="100" workbookViewId="0">
      <selection pane="topLeft" activeCell="M17" activeCellId="0" sqref="M17"/>
    </sheetView>
  </sheetViews>
  <sheetFormatPr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6"/>
    <col collapsed="false" customWidth="true" hidden="false" outlineLevel="0" max="5" min="5" style="1" width="9.59"/>
    <col collapsed="false" customWidth="true" hidden="false" outlineLevel="0" max="12" min="6" style="1" width="7.41"/>
    <col collapsed="false" customWidth="false" hidden="false" outlineLevel="0" max="1025" min="13" style="1" width="11.42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2.8" hidden="false" customHeight="false" outlineLevel="0" collapsed="false">
      <c r="A8" s="8" t="s">
        <v>5</v>
      </c>
      <c r="B8" s="9" t="s">
        <v>6</v>
      </c>
      <c r="C8" s="9"/>
      <c r="D8" s="10" t="s">
        <v>7</v>
      </c>
      <c r="E8" s="11" t="n">
        <v>3</v>
      </c>
      <c r="G8" s="8" t="s">
        <v>8</v>
      </c>
      <c r="H8" s="11" t="n">
        <v>4</v>
      </c>
      <c r="I8" s="12" t="s">
        <v>9</v>
      </c>
      <c r="J8" s="12"/>
      <c r="K8" s="12"/>
      <c r="L8" s="9" t="s">
        <v>10</v>
      </c>
      <c r="M8" s="9"/>
      <c r="N8" s="9"/>
    </row>
    <row r="10" customFormat="false" ht="15" hidden="false" customHeight="false" outlineLevel="0" collapsed="false">
      <c r="A10" s="8" t="s">
        <v>11</v>
      </c>
      <c r="B10" s="9" t="s">
        <v>12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19" t="s">
        <v>28</v>
      </c>
      <c r="B14" s="20" t="s">
        <v>25</v>
      </c>
      <c r="C14" s="20" t="s">
        <v>29</v>
      </c>
      <c r="D14" s="20" t="s">
        <v>30</v>
      </c>
      <c r="E14" s="20" t="n">
        <v>26</v>
      </c>
      <c r="F14" s="20" t="n">
        <v>26</v>
      </c>
      <c r="G14" s="20"/>
      <c r="H14" s="21"/>
      <c r="I14" s="20" t="n">
        <v>0</v>
      </c>
      <c r="J14" s="21"/>
      <c r="K14" s="20" t="n">
        <v>0</v>
      </c>
      <c r="L14" s="21" t="n">
        <v>0</v>
      </c>
      <c r="M14" s="20" t="n">
        <v>94</v>
      </c>
      <c r="N14" s="22" t="n">
        <v>0.62</v>
      </c>
    </row>
    <row r="15" s="23" customFormat="true" ht="12.8" hidden="false" customHeight="false" outlineLevel="0" collapsed="false">
      <c r="A15" s="19" t="s">
        <v>31</v>
      </c>
      <c r="B15" s="20" t="s">
        <v>25</v>
      </c>
      <c r="C15" s="20" t="s">
        <v>32</v>
      </c>
      <c r="D15" s="20" t="s">
        <v>30</v>
      </c>
      <c r="E15" s="20" t="n">
        <v>16</v>
      </c>
      <c r="F15" s="20" t="n">
        <v>12</v>
      </c>
      <c r="G15" s="20"/>
      <c r="H15" s="21"/>
      <c r="I15" s="20" t="n">
        <v>4</v>
      </c>
      <c r="J15" s="21"/>
      <c r="K15" s="20" t="n">
        <v>0</v>
      </c>
      <c r="L15" s="21" t="n">
        <v>0</v>
      </c>
      <c r="M15" s="20" t="n">
        <v>69</v>
      </c>
      <c r="N15" s="22" t="n">
        <v>0.75</v>
      </c>
    </row>
    <row r="16" s="23" customFormat="true" ht="12.8" hidden="false" customHeight="false" outlineLevel="0" collapsed="false">
      <c r="A16" s="19" t="s">
        <v>33</v>
      </c>
      <c r="B16" s="20" t="s">
        <v>25</v>
      </c>
      <c r="C16" s="20" t="s">
        <v>34</v>
      </c>
      <c r="D16" s="20" t="s">
        <v>30</v>
      </c>
      <c r="E16" s="20" t="n">
        <v>4</v>
      </c>
      <c r="F16" s="20" t="n">
        <v>4</v>
      </c>
      <c r="G16" s="20"/>
      <c r="H16" s="21"/>
      <c r="I16" s="20" t="n">
        <v>0</v>
      </c>
      <c r="J16" s="21"/>
      <c r="K16" s="20" t="n">
        <v>0</v>
      </c>
      <c r="L16" s="21" t="n">
        <v>0</v>
      </c>
      <c r="M16" s="20" t="n">
        <v>90</v>
      </c>
      <c r="N16" s="22" t="n">
        <v>0.75</v>
      </c>
    </row>
    <row r="17" s="23" customFormat="true" ht="12.8" hidden="false" customHeight="false" outlineLevel="0" collapsed="false">
      <c r="A17" s="19" t="s">
        <v>35</v>
      </c>
      <c r="B17" s="20" t="s">
        <v>25</v>
      </c>
      <c r="C17" s="20" t="s">
        <v>34</v>
      </c>
      <c r="D17" s="20" t="s">
        <v>30</v>
      </c>
      <c r="E17" s="20" t="n">
        <v>3</v>
      </c>
      <c r="F17" s="20" t="n">
        <v>3</v>
      </c>
      <c r="G17" s="20"/>
      <c r="H17" s="21"/>
      <c r="I17" s="20" t="n">
        <v>0</v>
      </c>
      <c r="J17" s="21"/>
      <c r="K17" s="20" t="n">
        <v>0</v>
      </c>
      <c r="L17" s="21" t="n">
        <v>0</v>
      </c>
      <c r="M17" s="20" t="n">
        <v>83</v>
      </c>
      <c r="N17" s="22" t="n">
        <v>0.33</v>
      </c>
    </row>
    <row r="18" s="23" customFormat="true" ht="12.8" hidden="false" customHeight="false" outlineLevel="0" collapsed="false">
      <c r="A18" s="19"/>
      <c r="B18" s="20"/>
      <c r="C18" s="20"/>
      <c r="D18" s="20"/>
      <c r="E18" s="20"/>
      <c r="F18" s="20"/>
      <c r="G18" s="20"/>
      <c r="H18" s="21"/>
      <c r="I18" s="20" t="n">
        <v>0</v>
      </c>
      <c r="J18" s="21"/>
      <c r="K18" s="20"/>
      <c r="L18" s="21"/>
      <c r="M18" s="20"/>
      <c r="N18" s="22"/>
    </row>
    <row r="19" s="23" customFormat="true" ht="12.8" hidden="false" customHeight="false" outlineLevel="0" collapsed="false">
      <c r="A19" s="19"/>
      <c r="B19" s="20"/>
      <c r="C19" s="20"/>
      <c r="D19" s="20"/>
      <c r="E19" s="20"/>
      <c r="F19" s="20"/>
      <c r="G19" s="20"/>
      <c r="H19" s="21"/>
      <c r="I19" s="20" t="n">
        <v>0</v>
      </c>
      <c r="J19" s="21"/>
      <c r="K19" s="20"/>
      <c r="L19" s="21"/>
      <c r="M19" s="20"/>
      <c r="N19" s="22"/>
    </row>
    <row r="20" s="23" customFormat="true" ht="12.8" hidden="false" customHeight="false" outlineLevel="0" collapsed="false">
      <c r="A20" s="19"/>
      <c r="B20" s="20"/>
      <c r="C20" s="20"/>
      <c r="D20" s="20"/>
      <c r="E20" s="20"/>
      <c r="F20" s="20"/>
      <c r="G20" s="20"/>
      <c r="H20" s="21"/>
      <c r="I20" s="20" t="n">
        <v>0</v>
      </c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19"/>
      <c r="B21" s="20"/>
      <c r="C21" s="20"/>
      <c r="D21" s="20"/>
      <c r="E21" s="20"/>
      <c r="F21" s="20"/>
      <c r="G21" s="20"/>
      <c r="H21" s="21"/>
      <c r="I21" s="20" t="n">
        <v>0</v>
      </c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19"/>
      <c r="B22" s="20"/>
      <c r="C22" s="20"/>
      <c r="D22" s="20"/>
      <c r="E22" s="20"/>
      <c r="F22" s="20"/>
      <c r="G22" s="20"/>
      <c r="H22" s="21"/>
      <c r="I22" s="20" t="n">
        <v>0</v>
      </c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19"/>
      <c r="B23" s="20"/>
      <c r="C23" s="20"/>
      <c r="D23" s="20"/>
      <c r="E23" s="20"/>
      <c r="F23" s="20"/>
      <c r="G23" s="20"/>
      <c r="H23" s="21"/>
      <c r="I23" s="20" t="n">
        <v>0</v>
      </c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19"/>
      <c r="B24" s="20"/>
      <c r="C24" s="20"/>
      <c r="D24" s="20"/>
      <c r="E24" s="20"/>
      <c r="F24" s="20"/>
      <c r="G24" s="20"/>
      <c r="H24" s="21"/>
      <c r="I24" s="20" t="n">
        <v>0</v>
      </c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19"/>
      <c r="B25" s="20"/>
      <c r="C25" s="20"/>
      <c r="D25" s="20"/>
      <c r="E25" s="20"/>
      <c r="F25" s="20"/>
      <c r="G25" s="20"/>
      <c r="H25" s="21"/>
      <c r="I25" s="20" t="n">
        <v>0</v>
      </c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19"/>
      <c r="B26" s="20"/>
      <c r="C26" s="20"/>
      <c r="D26" s="20"/>
      <c r="E26" s="20"/>
      <c r="F26" s="20"/>
      <c r="G26" s="20"/>
      <c r="H26" s="21"/>
      <c r="I26" s="20" t="n">
        <v>0</v>
      </c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19"/>
      <c r="B27" s="20"/>
      <c r="C27" s="20"/>
      <c r="D27" s="20"/>
      <c r="E27" s="20"/>
      <c r="F27" s="20"/>
      <c r="G27" s="20"/>
      <c r="H27" s="21"/>
      <c r="I27" s="20" t="n">
        <v>0</v>
      </c>
      <c r="J27" s="21"/>
      <c r="K27" s="20"/>
      <c r="L27" s="21"/>
      <c r="M27" s="20"/>
      <c r="N27" s="22"/>
    </row>
    <row r="28" customFormat="false" ht="12.8" hidden="false" customHeight="false" outlineLevel="0" collapsed="false">
      <c r="A28" s="24" t="s">
        <v>36</v>
      </c>
      <c r="B28" s="25" t="s">
        <v>37</v>
      </c>
      <c r="C28" s="25" t="s">
        <v>37</v>
      </c>
      <c r="D28" s="25" t="s">
        <v>37</v>
      </c>
      <c r="E28" s="25" t="n">
        <f aca="false">SUM(E14:E27)</f>
        <v>49</v>
      </c>
      <c r="F28" s="25" t="n">
        <f aca="false">SUM(F14:F27)</f>
        <v>45</v>
      </c>
      <c r="G28" s="25"/>
      <c r="H28" s="26"/>
      <c r="I28" s="25" t="n">
        <v>0</v>
      </c>
      <c r="J28" s="26"/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84</v>
      </c>
      <c r="N28" s="27" t="n">
        <f aca="false">AVERAGE(N14:N27)</f>
        <v>0.6125</v>
      </c>
    </row>
    <row r="30" customFormat="false" ht="120" hidden="false" customHeight="true" outlineLevel="0" collapsed="false">
      <c r="A30" s="28" t="s">
        <v>38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39</v>
      </c>
      <c r="C33" s="30"/>
      <c r="D33" s="30"/>
      <c r="G33" s="4" t="s">
        <v>40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1"/>
      <c r="F35" s="31"/>
      <c r="G35" s="31"/>
      <c r="H35" s="31"/>
    </row>
    <row r="36" customFormat="false" ht="15" hidden="true" customHeight="false" outlineLevel="0" collapsed="false"/>
    <row r="37" customFormat="false" ht="45" hidden="false" customHeight="true" outlineLevel="0" collapsed="false">
      <c r="B37" s="32" t="str">
        <f aca="false">B10</f>
        <v>MTI. ROSARIO CARVAJAL HERNÁNDEZ</v>
      </c>
      <c r="C37" s="32"/>
      <c r="D37" s="32"/>
      <c r="E37" s="33"/>
      <c r="F37" s="33"/>
      <c r="G37" s="32" t="s">
        <v>41</v>
      </c>
      <c r="H37" s="32"/>
      <c r="I37" s="32"/>
      <c r="J37" s="32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2" colorId="64" zoomScale="90" zoomScaleNormal="90" zoomScalePageLayoutView="100" workbookViewId="0">
      <selection pane="topLeft" activeCell="G38" activeCellId="0" sqref="G38"/>
    </sheetView>
  </sheetViews>
  <sheetFormatPr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6"/>
    <col collapsed="false" customWidth="true" hidden="false" outlineLevel="0" max="5" min="5" style="1" width="9.59"/>
    <col collapsed="false" customWidth="true" hidden="false" outlineLevel="0" max="12" min="6" style="1" width="7.41"/>
    <col collapsed="false" customWidth="false" hidden="false" outlineLevel="0" max="1025" min="13" style="1" width="11.42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2</v>
      </c>
      <c r="C8" s="9"/>
      <c r="D8" s="10" t="s">
        <v>7</v>
      </c>
      <c r="E8" s="9" t="n">
        <f aca="false">'1'!E8</f>
        <v>3</v>
      </c>
      <c r="G8" s="8" t="s">
        <v>8</v>
      </c>
      <c r="H8" s="9" t="n">
        <f aca="false">'1'!H8</f>
        <v>4</v>
      </c>
      <c r="I8" s="12" t="s">
        <v>9</v>
      </c>
      <c r="J8" s="12"/>
      <c r="K8" s="12"/>
      <c r="L8" s="9" t="str">
        <f aca="false">'1'!L8</f>
        <v>FEB – JUL 2023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20" t="str">
        <f aca="false">'1'!A14</f>
        <v>REDES DE COMPUTADORAS</v>
      </c>
      <c r="B14" s="20" t="s">
        <v>42</v>
      </c>
      <c r="C14" s="20" t="str">
        <f aca="false">'1'!C14</f>
        <v>410A</v>
      </c>
      <c r="D14" s="20" t="str">
        <f aca="false">'1'!D14</f>
        <v>IINF</v>
      </c>
      <c r="E14" s="20" t="n">
        <f aca="false">'1'!E14</f>
        <v>26</v>
      </c>
      <c r="F14" s="20" t="n">
        <v>22</v>
      </c>
      <c r="G14" s="20"/>
      <c r="H14" s="21"/>
      <c r="I14" s="20" t="n">
        <f aca="false">(E14-SUM(F14:G14))-K14</f>
        <v>4</v>
      </c>
      <c r="J14" s="21"/>
      <c r="K14" s="20" t="n">
        <v>0</v>
      </c>
      <c r="L14" s="21" t="n">
        <f aca="false">K14/E14</f>
        <v>0</v>
      </c>
      <c r="M14" s="20" t="n">
        <v>51</v>
      </c>
      <c r="N14" s="22" t="n">
        <v>0.61</v>
      </c>
    </row>
    <row r="15" s="23" customFormat="true" ht="12.8" hidden="false" customHeight="false" outlineLevel="0" collapsed="false">
      <c r="A15" s="20" t="str">
        <f aca="false">'1'!A15</f>
        <v>ADMINISTRACIÓN DE SERVIDORES</v>
      </c>
      <c r="B15" s="20" t="s">
        <v>42</v>
      </c>
      <c r="C15" s="20" t="str">
        <f aca="false">'1'!C15</f>
        <v>610A</v>
      </c>
      <c r="D15" s="20" t="str">
        <f aca="false">'1'!D15</f>
        <v>IINF</v>
      </c>
      <c r="E15" s="20" t="n">
        <f aca="false">'1'!E15</f>
        <v>16</v>
      </c>
      <c r="F15" s="20" t="n">
        <v>12</v>
      </c>
      <c r="G15" s="20"/>
      <c r="H15" s="21"/>
      <c r="I15" s="20" t="n">
        <f aca="false">(E15-SUM(F15:G15))-K15</f>
        <v>4</v>
      </c>
      <c r="J15" s="21"/>
      <c r="K15" s="20" t="n">
        <v>0</v>
      </c>
      <c r="L15" s="21" t="n">
        <f aca="false">K15/E15</f>
        <v>0</v>
      </c>
      <c r="M15" s="20" t="n">
        <v>56</v>
      </c>
      <c r="N15" s="22" t="n">
        <v>0.63</v>
      </c>
    </row>
    <row r="16" s="23" customFormat="true" ht="12.8" hidden="false" customHeight="false" outlineLevel="0" collapsed="false">
      <c r="A16" s="20" t="str">
        <f aca="false">'1'!A16</f>
        <v>APRENDIZAJE AUTOMÁTICO</v>
      </c>
      <c r="B16" s="20" t="s">
        <v>43</v>
      </c>
      <c r="C16" s="20" t="str">
        <f aca="false">'1'!C16</f>
        <v>810B</v>
      </c>
      <c r="D16" s="20" t="str">
        <f aca="false">'1'!D16</f>
        <v>IINF</v>
      </c>
      <c r="E16" s="20" t="n">
        <f aca="false">'1'!E16</f>
        <v>4</v>
      </c>
      <c r="F16" s="20" t="n">
        <v>0</v>
      </c>
      <c r="G16" s="20"/>
      <c r="H16" s="21"/>
      <c r="I16" s="20" t="n">
        <f aca="false">(E16-SUM(F16:G16))-K16</f>
        <v>4</v>
      </c>
      <c r="J16" s="21"/>
      <c r="K16" s="20" t="n">
        <v>0</v>
      </c>
      <c r="L16" s="21" t="n">
        <f aca="false">K16/E16</f>
        <v>0</v>
      </c>
      <c r="M16" s="20"/>
      <c r="N16" s="22"/>
    </row>
    <row r="17" s="23" customFormat="true" ht="22.35" hidden="false" customHeight="true" outlineLevel="0" collapsed="false">
      <c r="A17" s="20" t="str">
        <f aca="false">'1'!A17</f>
        <v>TECNOLOGÍAS CONVERGENTES I</v>
      </c>
      <c r="B17" s="20" t="s">
        <v>42</v>
      </c>
      <c r="C17" s="20" t="str">
        <f aca="false">'1'!C17</f>
        <v>810B</v>
      </c>
      <c r="D17" s="20" t="str">
        <f aca="false">'1'!D17</f>
        <v>IINF</v>
      </c>
      <c r="E17" s="20" t="n">
        <f aca="false">'1'!E17</f>
        <v>3</v>
      </c>
      <c r="F17" s="20" t="n">
        <v>5</v>
      </c>
      <c r="G17" s="20"/>
      <c r="H17" s="21"/>
      <c r="I17" s="20" t="n">
        <f aca="false">(E17-SUM(F17:G17))-K17</f>
        <v>-2</v>
      </c>
      <c r="J17" s="21"/>
      <c r="K17" s="20" t="n">
        <v>0</v>
      </c>
      <c r="L17" s="21" t="n">
        <f aca="false">K17/E17</f>
        <v>0</v>
      </c>
      <c r="M17" s="20" t="n">
        <v>50</v>
      </c>
      <c r="N17" s="22" t="n">
        <v>0.56</v>
      </c>
    </row>
    <row r="18" s="23" customFormat="true" ht="26.1" hidden="false" customHeight="true" outlineLevel="0" collapsed="false">
      <c r="A18" s="20" t="s">
        <v>44</v>
      </c>
      <c r="B18" s="20" t="s">
        <v>45</v>
      </c>
      <c r="C18" s="20" t="s">
        <v>46</v>
      </c>
      <c r="D18" s="20" t="s">
        <v>30</v>
      </c>
      <c r="E18" s="20" t="n">
        <v>9</v>
      </c>
      <c r="F18" s="20" t="n">
        <v>5</v>
      </c>
      <c r="G18" s="20"/>
      <c r="H18" s="21"/>
      <c r="I18" s="20" t="n">
        <f aca="false">(E18-SUM(F18:G18))-K18</f>
        <v>4</v>
      </c>
      <c r="J18" s="21"/>
      <c r="K18" s="20" t="n">
        <v>0</v>
      </c>
      <c r="L18" s="21" t="n">
        <f aca="false">K18/E18</f>
        <v>0</v>
      </c>
      <c r="M18" s="20" t="n">
        <v>53</v>
      </c>
      <c r="N18" s="22" t="n">
        <v>0.56</v>
      </c>
    </row>
    <row r="19" s="23" customFormat="true" ht="12.8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/>
      <c r="J19" s="21"/>
      <c r="K19" s="20"/>
      <c r="L19" s="21"/>
      <c r="M19" s="20"/>
      <c r="N19" s="22"/>
    </row>
    <row r="20" s="23" customFormat="true" ht="12.8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customFormat="false" ht="12.8" hidden="false" customHeight="false" outlineLevel="0" collapsed="false">
      <c r="A28" s="24" t="s">
        <v>36</v>
      </c>
      <c r="B28" s="25" t="s">
        <v>37</v>
      </c>
      <c r="C28" s="25" t="s">
        <v>37</v>
      </c>
      <c r="D28" s="25" t="s">
        <v>37</v>
      </c>
      <c r="E28" s="25" t="n">
        <f aca="false">SUM(E14:E27)</f>
        <v>58</v>
      </c>
      <c r="F28" s="25" t="n">
        <f aca="false">SUM(F14:F27)</f>
        <v>44</v>
      </c>
      <c r="G28" s="25" t="n">
        <f aca="false">SUM(G14:G27)</f>
        <v>0</v>
      </c>
      <c r="H28" s="26"/>
      <c r="I28" s="25" t="n">
        <f aca="false">(E28-SUM(F28:G28))-K28</f>
        <v>14</v>
      </c>
      <c r="J28" s="26"/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52.5</v>
      </c>
      <c r="N28" s="27" t="n">
        <f aca="false">AVERAGE(N14:N27)</f>
        <v>0.59</v>
      </c>
    </row>
    <row r="30" customFormat="false" ht="120" hidden="false" customHeight="true" outlineLevel="0" collapsed="false">
      <c r="A30" s="28" t="s">
        <v>38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39</v>
      </c>
      <c r="C33" s="30"/>
      <c r="D33" s="30"/>
      <c r="G33" s="4" t="s">
        <v>40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1"/>
      <c r="F35" s="31"/>
      <c r="G35" s="31"/>
      <c r="H35" s="31"/>
    </row>
    <row r="36" customFormat="false" ht="15" hidden="true" customHeight="false" outlineLevel="0" collapsed="false"/>
    <row r="37" customFormat="false" ht="45" hidden="false" customHeight="true" outlineLevel="0" collapsed="false">
      <c r="B37" s="32" t="str">
        <f aca="false">B10</f>
        <v>MTI. ROSARIO CARVAJAL HERNÁNDEZ</v>
      </c>
      <c r="C37" s="32"/>
      <c r="D37" s="32"/>
      <c r="E37" s="33"/>
      <c r="F37" s="33"/>
      <c r="G37" s="32" t="s">
        <v>41</v>
      </c>
      <c r="H37" s="32"/>
      <c r="I37" s="32"/>
      <c r="J37" s="32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39"/>
  <sheetViews>
    <sheetView showFormulas="false" showGridLines="true" showRowColHeaders="true" showZeros="true" rightToLeft="false" tabSelected="false" showOutlineSymbols="true" defaultGridColor="true" view="normal" topLeftCell="A8" colorId="64" zoomScale="90" zoomScaleNormal="90" zoomScalePageLayoutView="100" workbookViewId="0">
      <selection pane="topLeft" activeCell="J12" activeCellId="0" sqref="J12"/>
    </sheetView>
  </sheetViews>
  <sheetFormatPr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6"/>
    <col collapsed="false" customWidth="true" hidden="false" outlineLevel="0" max="5" min="5" style="1" width="9.59"/>
    <col collapsed="false" customWidth="true" hidden="false" outlineLevel="0" max="12" min="6" style="1" width="7.41"/>
    <col collapsed="false" customWidth="false" hidden="false" outlineLevel="0" max="1025" min="13" style="1" width="11.42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3</v>
      </c>
      <c r="C8" s="9"/>
      <c r="D8" s="10" t="s">
        <v>7</v>
      </c>
      <c r="E8" s="9" t="n">
        <f aca="false">'1'!E8</f>
        <v>3</v>
      </c>
      <c r="G8" s="8" t="s">
        <v>8</v>
      </c>
      <c r="H8" s="9" t="n">
        <f aca="false">'1'!H8</f>
        <v>4</v>
      </c>
      <c r="I8" s="12" t="s">
        <v>9</v>
      </c>
      <c r="J8" s="12"/>
      <c r="K8" s="12"/>
      <c r="L8" s="9" t="str">
        <f aca="false">'1'!L8</f>
        <v>FEB – JUL 2023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20" t="str">
        <f aca="false">'1'!A14</f>
        <v>REDES DE COMPUTADORAS</v>
      </c>
      <c r="B14" s="20" t="s">
        <v>45</v>
      </c>
      <c r="C14" s="20" t="str">
        <f aca="false">'1'!C14</f>
        <v>410A</v>
      </c>
      <c r="D14" s="20" t="str">
        <f aca="false">'1'!D14</f>
        <v>IINF</v>
      </c>
      <c r="E14" s="20" t="n">
        <f aca="false">'1'!E14</f>
        <v>26</v>
      </c>
      <c r="F14" s="20" t="n">
        <v>27</v>
      </c>
      <c r="G14" s="20"/>
      <c r="H14" s="21"/>
      <c r="I14" s="20" t="n">
        <f aca="false">(E14-SUM(F14:G14))-K14</f>
        <v>-1</v>
      </c>
      <c r="J14" s="21"/>
      <c r="K14" s="20" t="n">
        <v>0</v>
      </c>
      <c r="L14" s="21" t="n">
        <f aca="false">K14/E14</f>
        <v>0</v>
      </c>
      <c r="M14" s="20" t="n">
        <v>67</v>
      </c>
      <c r="N14" s="22" t="n">
        <v>0.75</v>
      </c>
    </row>
    <row r="15" s="23" customFormat="true" ht="12.8" hidden="false" customHeight="false" outlineLevel="0" collapsed="false">
      <c r="A15" s="20" t="str">
        <f aca="false">'1'!A15</f>
        <v>ADMINISTRACIÓN DE SERVIDORES</v>
      </c>
      <c r="B15" s="20" t="s">
        <v>45</v>
      </c>
      <c r="C15" s="20" t="str">
        <f aca="false">'1'!C15</f>
        <v>610A</v>
      </c>
      <c r="D15" s="20" t="str">
        <f aca="false">'1'!D15</f>
        <v>IINF</v>
      </c>
      <c r="E15" s="20" t="n">
        <f aca="false">'1'!E15</f>
        <v>16</v>
      </c>
      <c r="F15" s="20" t="n">
        <v>13</v>
      </c>
      <c r="G15" s="20"/>
      <c r="H15" s="21"/>
      <c r="I15" s="20" t="n">
        <f aca="false">(E15-SUM(F15:G15))-K15</f>
        <v>3</v>
      </c>
      <c r="J15" s="21"/>
      <c r="K15" s="20" t="n">
        <v>0</v>
      </c>
      <c r="L15" s="21" t="n">
        <f aca="false">K15/E15</f>
        <v>0</v>
      </c>
      <c r="M15" s="20" t="n">
        <v>67</v>
      </c>
      <c r="N15" s="22" t="n">
        <v>0.68</v>
      </c>
    </row>
    <row r="16" s="23" customFormat="true" ht="12.8" hidden="false" customHeight="false" outlineLevel="0" collapsed="false">
      <c r="A16" s="20" t="s">
        <v>47</v>
      </c>
      <c r="B16" s="20" t="s">
        <v>48</v>
      </c>
      <c r="C16" s="20" t="s">
        <v>49</v>
      </c>
      <c r="D16" s="20" t="s">
        <v>30</v>
      </c>
      <c r="E16" s="20" t="n">
        <v>19</v>
      </c>
      <c r="F16" s="20" t="n">
        <v>12</v>
      </c>
      <c r="G16" s="20"/>
      <c r="H16" s="21"/>
      <c r="I16" s="20" t="n">
        <v>7</v>
      </c>
      <c r="J16" s="21"/>
      <c r="K16" s="20" t="n">
        <v>0</v>
      </c>
      <c r="L16" s="21" t="n">
        <v>0</v>
      </c>
      <c r="M16" s="20" t="n">
        <v>62</v>
      </c>
      <c r="N16" s="22" t="n">
        <v>0.63</v>
      </c>
    </row>
    <row r="17" s="23" customFormat="true" ht="12.8" hidden="false" customHeight="false" outlineLevel="0" collapsed="false">
      <c r="A17" s="20" t="str">
        <f aca="false">'1'!A16</f>
        <v>APRENDIZAJE AUTOMÁTICO</v>
      </c>
      <c r="B17" s="20" t="s">
        <v>42</v>
      </c>
      <c r="C17" s="20" t="str">
        <f aca="false">'1'!C16</f>
        <v>810B</v>
      </c>
      <c r="D17" s="20" t="str">
        <f aca="false">'1'!D16</f>
        <v>IINF</v>
      </c>
      <c r="E17" s="20" t="n">
        <f aca="false">'1'!E16</f>
        <v>4</v>
      </c>
      <c r="F17" s="20" t="n">
        <v>3</v>
      </c>
      <c r="G17" s="20"/>
      <c r="H17" s="21"/>
      <c r="I17" s="20" t="n">
        <f aca="false">(E17-SUM(F17:G17))-K17</f>
        <v>1</v>
      </c>
      <c r="J17" s="21"/>
      <c r="K17" s="20" t="n">
        <v>0</v>
      </c>
      <c r="L17" s="21" t="n">
        <f aca="false">K17/E17</f>
        <v>0</v>
      </c>
      <c r="M17" s="20" t="n">
        <v>70</v>
      </c>
      <c r="N17" s="22" t="n">
        <v>0.75</v>
      </c>
    </row>
    <row r="18" s="23" customFormat="true" ht="12.8" hidden="false" customHeight="false" outlineLevel="0" collapsed="false">
      <c r="A18" s="20" t="s">
        <v>50</v>
      </c>
      <c r="B18" s="20" t="s">
        <v>45</v>
      </c>
      <c r="C18" s="20" t="s">
        <v>51</v>
      </c>
      <c r="D18" s="20" t="s">
        <v>30</v>
      </c>
      <c r="E18" s="20" t="n">
        <v>4</v>
      </c>
      <c r="F18" s="20" t="n">
        <v>1</v>
      </c>
      <c r="G18" s="20"/>
      <c r="H18" s="21"/>
      <c r="I18" s="20" t="n">
        <v>3</v>
      </c>
      <c r="J18" s="21"/>
      <c r="K18" s="20" t="n">
        <v>0</v>
      </c>
      <c r="L18" s="21" t="n">
        <v>0</v>
      </c>
      <c r="M18" s="20" t="n">
        <v>25</v>
      </c>
      <c r="N18" s="22" t="n">
        <v>0.25</v>
      </c>
    </row>
    <row r="19" s="23" customFormat="true" ht="27.2" hidden="false" customHeight="true" outlineLevel="0" collapsed="false">
      <c r="A19" s="20" t="str">
        <f aca="false">'1'!A17</f>
        <v>TECNOLOGÍAS CONVERGENTES I</v>
      </c>
      <c r="B19" s="20" t="s">
        <v>48</v>
      </c>
      <c r="C19" s="20" t="str">
        <f aca="false">'1'!C17</f>
        <v>810B</v>
      </c>
      <c r="D19" s="20" t="str">
        <f aca="false">'1'!D17</f>
        <v>IINF</v>
      </c>
      <c r="E19" s="20" t="n">
        <f aca="false">'1'!E17</f>
        <v>3</v>
      </c>
      <c r="F19" s="20" t="n">
        <v>7</v>
      </c>
      <c r="G19" s="20"/>
      <c r="H19" s="21"/>
      <c r="I19" s="20" t="n">
        <f aca="false">(E19-SUM(F19:G19))-K19</f>
        <v>-4</v>
      </c>
      <c r="J19" s="21"/>
      <c r="K19" s="20" t="n">
        <v>0</v>
      </c>
      <c r="L19" s="21" t="n">
        <f aca="false">K19/E19</f>
        <v>0</v>
      </c>
      <c r="M19" s="20" t="n">
        <v>66</v>
      </c>
      <c r="N19" s="22" t="n">
        <v>0.78</v>
      </c>
    </row>
    <row r="20" s="23" customFormat="true" ht="12.8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2.8" hidden="false" customHeight="fals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s="23" customFormat="true" ht="12.8" hidden="false" customHeight="false" outlineLevel="0" collapsed="false">
      <c r="A28" s="20"/>
      <c r="B28" s="20"/>
      <c r="C28" s="20"/>
      <c r="D28" s="20"/>
      <c r="E28" s="20"/>
      <c r="F28" s="20"/>
      <c r="G28" s="20"/>
      <c r="H28" s="21"/>
      <c r="I28" s="20"/>
      <c r="J28" s="21"/>
      <c r="K28" s="20"/>
      <c r="L28" s="21"/>
      <c r="M28" s="20"/>
      <c r="N28" s="22"/>
    </row>
    <row r="29" s="23" customFormat="true" ht="16.5" hidden="false" customHeight="true" outlineLevel="0" collapsed="false">
      <c r="A29" s="20"/>
      <c r="B29" s="20"/>
      <c r="C29" s="20"/>
      <c r="D29" s="20"/>
      <c r="E29" s="20"/>
      <c r="F29" s="20"/>
      <c r="G29" s="20"/>
      <c r="H29" s="21"/>
      <c r="I29" s="20"/>
      <c r="J29" s="21"/>
      <c r="K29" s="20"/>
      <c r="L29" s="21"/>
      <c r="M29" s="20"/>
      <c r="N29" s="22"/>
    </row>
    <row r="30" customFormat="false" ht="12.8" hidden="false" customHeight="false" outlineLevel="0" collapsed="false">
      <c r="A30" s="24" t="s">
        <v>36</v>
      </c>
      <c r="B30" s="25" t="s">
        <v>37</v>
      </c>
      <c r="C30" s="25" t="s">
        <v>37</v>
      </c>
      <c r="D30" s="25" t="s">
        <v>37</v>
      </c>
      <c r="E30" s="25" t="n">
        <f aca="false">SUM(E14:E29)</f>
        <v>72</v>
      </c>
      <c r="F30" s="25" t="n">
        <f aca="false">SUM(F14:F29)</f>
        <v>63</v>
      </c>
      <c r="G30" s="25" t="n">
        <f aca="false">SUM(G14:G29)</f>
        <v>0</v>
      </c>
      <c r="H30" s="26"/>
      <c r="I30" s="25" t="n">
        <f aca="false">(E30-SUM(F30:G30))-K30</f>
        <v>9</v>
      </c>
      <c r="J30" s="26"/>
      <c r="K30" s="25" t="n">
        <f aca="false">SUM(K14:K29)</f>
        <v>0</v>
      </c>
      <c r="L30" s="26" t="n">
        <f aca="false">K30/E30</f>
        <v>0</v>
      </c>
      <c r="M30" s="25" t="n">
        <f aca="false">AVERAGE(M14:M29)</f>
        <v>59.5</v>
      </c>
      <c r="N30" s="27" t="n">
        <f aca="false">AVERAGE(N14:N29)</f>
        <v>0.64</v>
      </c>
    </row>
    <row r="32" customFormat="false" ht="120" hidden="false" customHeight="true" outlineLevel="0" collapsed="false">
      <c r="A32" s="28" t="s">
        <v>38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</row>
    <row r="34" customFormat="false" ht="15" hidden="false" customHeight="false" outlineLevel="0" collapsed="false">
      <c r="A34" s="29"/>
    </row>
    <row r="35" customFormat="false" ht="12" hidden="false" customHeight="true" outlineLevel="0" collapsed="false">
      <c r="B35" s="30" t="s">
        <v>39</v>
      </c>
      <c r="C35" s="30"/>
      <c r="D35" s="30"/>
      <c r="G35" s="4" t="s">
        <v>40</v>
      </c>
      <c r="H35" s="4"/>
      <c r="I35" s="4"/>
      <c r="J35" s="4"/>
    </row>
    <row r="36" customFormat="false" ht="62.25" hidden="false" customHeight="true" outlineLevel="0" collapsed="false">
      <c r="B36" s="11"/>
      <c r="C36" s="11"/>
      <c r="D36" s="11"/>
      <c r="G36" s="9"/>
      <c r="H36" s="9"/>
      <c r="I36" s="9"/>
      <c r="J36" s="9"/>
    </row>
    <row r="37" customFormat="false" ht="15" hidden="true" customHeight="false" outlineLevel="0" collapsed="false">
      <c r="A37" s="31" t="e">
        <f aca="false">#REF!</f>
        <v>#REF!</v>
      </c>
      <c r="B37" s="31"/>
      <c r="C37" s="13"/>
      <c r="E37" s="31"/>
      <c r="F37" s="31"/>
      <c r="G37" s="31"/>
      <c r="H37" s="31"/>
    </row>
    <row r="38" customFormat="false" ht="15" hidden="true" customHeight="false" outlineLevel="0" collapsed="false"/>
    <row r="39" customFormat="false" ht="45" hidden="false" customHeight="true" outlineLevel="0" collapsed="false">
      <c r="B39" s="32" t="str">
        <f aca="false">B10</f>
        <v>MTI. ROSARIO CARVAJAL HERNÁNDEZ</v>
      </c>
      <c r="C39" s="32"/>
      <c r="D39" s="32"/>
      <c r="E39" s="33"/>
      <c r="F39" s="33"/>
      <c r="G39" s="32" t="s">
        <v>41</v>
      </c>
      <c r="H39" s="32"/>
      <c r="I39" s="32"/>
      <c r="J39" s="32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2:N32"/>
    <mergeCell ref="B35:D35"/>
    <mergeCell ref="G35:J35"/>
    <mergeCell ref="B36:D36"/>
    <mergeCell ref="G36:J36"/>
    <mergeCell ref="A37:B37"/>
    <mergeCell ref="E37:H37"/>
    <mergeCell ref="B39:D39"/>
    <mergeCell ref="G39:J39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0" colorId="64" zoomScale="90" zoomScaleNormal="90" zoomScalePageLayoutView="100" workbookViewId="0">
      <selection pane="topLeft" activeCell="N18" activeCellId="0" sqref="N18"/>
    </sheetView>
  </sheetViews>
  <sheetFormatPr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6"/>
    <col collapsed="false" customWidth="true" hidden="false" outlineLevel="0" max="5" min="5" style="1" width="9.59"/>
    <col collapsed="false" customWidth="true" hidden="false" outlineLevel="0" max="12" min="6" style="1" width="7.41"/>
    <col collapsed="false" customWidth="false" hidden="false" outlineLevel="0" max="1025" min="13" style="1" width="11.42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4</v>
      </c>
      <c r="C8" s="9"/>
      <c r="D8" s="10" t="s">
        <v>7</v>
      </c>
      <c r="E8" s="9" t="n">
        <f aca="false">'1'!E8</f>
        <v>3</v>
      </c>
      <c r="G8" s="8" t="s">
        <v>8</v>
      </c>
      <c r="H8" s="9" t="n">
        <f aca="false">'1'!H8</f>
        <v>4</v>
      </c>
      <c r="I8" s="12" t="s">
        <v>9</v>
      </c>
      <c r="J8" s="12"/>
      <c r="K8" s="12"/>
      <c r="L8" s="9" t="str">
        <f aca="false">'1'!L8</f>
        <v>FEB – JUL 2023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20" t="str">
        <f aca="false">'1'!A14</f>
        <v>REDES DE COMPUTADORAS</v>
      </c>
      <c r="B14" s="20" t="s">
        <v>48</v>
      </c>
      <c r="C14" s="20" t="str">
        <f aca="false">'1'!C14</f>
        <v>410A</v>
      </c>
      <c r="D14" s="20" t="str">
        <f aca="false">'1'!D14</f>
        <v>IINF</v>
      </c>
      <c r="E14" s="20" t="n">
        <f aca="false">'1'!E14</f>
        <v>26</v>
      </c>
      <c r="F14" s="20" t="n">
        <v>15</v>
      </c>
      <c r="G14" s="20"/>
      <c r="H14" s="21"/>
      <c r="I14" s="20" t="n">
        <f aca="false">(E14-SUM(F14:G14))-K14</f>
        <v>11</v>
      </c>
      <c r="J14" s="21"/>
      <c r="K14" s="20" t="n">
        <v>0</v>
      </c>
      <c r="L14" s="21" t="n">
        <f aca="false">K14/E14</f>
        <v>0</v>
      </c>
      <c r="M14" s="20" t="n">
        <v>36</v>
      </c>
      <c r="N14" s="22" t="n">
        <v>0.42</v>
      </c>
    </row>
    <row r="15" s="23" customFormat="true" ht="12.8" hidden="false" customHeight="false" outlineLevel="0" collapsed="false">
      <c r="A15" s="20" t="str">
        <f aca="false">'1'!A15</f>
        <v>ADMINISTRACIÓN DE SERVIDORES</v>
      </c>
      <c r="B15" s="20" t="s">
        <v>52</v>
      </c>
      <c r="C15" s="20" t="str">
        <f aca="false">'1'!C15</f>
        <v>610A</v>
      </c>
      <c r="D15" s="20" t="str">
        <f aca="false">'1'!D15</f>
        <v>IINF</v>
      </c>
      <c r="E15" s="20" t="n">
        <f aca="false">'1'!E15</f>
        <v>16</v>
      </c>
      <c r="F15" s="20" t="n">
        <v>11</v>
      </c>
      <c r="G15" s="20"/>
      <c r="H15" s="21"/>
      <c r="I15" s="20" t="n">
        <f aca="false">(E15-SUM(F15:G15))-K15</f>
        <v>5</v>
      </c>
      <c r="J15" s="21"/>
      <c r="K15" s="20" t="n">
        <v>0</v>
      </c>
      <c r="L15" s="21" t="n">
        <f aca="false">K15/E15</f>
        <v>0</v>
      </c>
      <c r="M15" s="20" t="n">
        <v>52</v>
      </c>
      <c r="N15" s="22" t="n">
        <v>0.58</v>
      </c>
    </row>
    <row r="16" s="23" customFormat="true" ht="12.8" hidden="false" customHeight="false" outlineLevel="0" collapsed="false">
      <c r="A16" s="20" t="str">
        <f aca="false">'1'!A16</f>
        <v>APRENDIZAJE AUTOMÁTICO</v>
      </c>
      <c r="B16" s="20" t="s">
        <v>48</v>
      </c>
      <c r="C16" s="20" t="str">
        <f aca="false">'1'!C16</f>
        <v>810B</v>
      </c>
      <c r="D16" s="20" t="str">
        <f aca="false">'1'!D16</f>
        <v>IINF</v>
      </c>
      <c r="E16" s="20" t="n">
        <f aca="false">'1'!E16</f>
        <v>4</v>
      </c>
      <c r="F16" s="20" t="n">
        <v>1</v>
      </c>
      <c r="G16" s="20"/>
      <c r="H16" s="21"/>
      <c r="I16" s="20" t="n">
        <f aca="false">(E16-SUM(F16:G16))-K16</f>
        <v>3</v>
      </c>
      <c r="J16" s="21"/>
      <c r="K16" s="20" t="n">
        <v>0</v>
      </c>
      <c r="L16" s="21" t="n">
        <f aca="false">K16/E16</f>
        <v>0</v>
      </c>
      <c r="M16" s="20" t="n">
        <v>23</v>
      </c>
      <c r="N16" s="22" t="n">
        <v>0.25</v>
      </c>
    </row>
    <row r="17" s="23" customFormat="true" ht="25.7" hidden="false" customHeight="true" outlineLevel="0" collapsed="false">
      <c r="A17" s="20" t="str">
        <f aca="false">'1'!A17</f>
        <v>TECNOLOGÍAS CONVERGENTES I</v>
      </c>
      <c r="B17" s="20" t="s">
        <v>52</v>
      </c>
      <c r="C17" s="20" t="str">
        <f aca="false">'1'!C17</f>
        <v>810B</v>
      </c>
      <c r="D17" s="20" t="str">
        <f aca="false">'1'!D17</f>
        <v>IINF</v>
      </c>
      <c r="E17" s="20" t="n">
        <f aca="false">'1'!E17</f>
        <v>3</v>
      </c>
      <c r="F17" s="20" t="n">
        <v>6</v>
      </c>
      <c r="G17" s="20"/>
      <c r="H17" s="21"/>
      <c r="I17" s="20" t="n">
        <f aca="false">(E17-SUM(F17:G17))-K17</f>
        <v>-3</v>
      </c>
      <c r="J17" s="21"/>
      <c r="K17" s="20" t="n">
        <v>0</v>
      </c>
      <c r="L17" s="21" t="n">
        <f aca="false">K17/E17</f>
        <v>0</v>
      </c>
      <c r="M17" s="20" t="n">
        <v>61</v>
      </c>
      <c r="N17" s="22" t="n">
        <v>0.67</v>
      </c>
    </row>
    <row r="18" s="23" customFormat="true" ht="23.85" hidden="false" customHeight="false" outlineLevel="0" collapsed="false">
      <c r="A18" s="20" t="s">
        <v>44</v>
      </c>
      <c r="B18" s="20" t="s">
        <v>53</v>
      </c>
      <c r="C18" s="20" t="s">
        <v>46</v>
      </c>
      <c r="D18" s="20" t="s">
        <v>30</v>
      </c>
      <c r="E18" s="20" t="n">
        <v>9</v>
      </c>
      <c r="F18" s="20" t="n">
        <v>5</v>
      </c>
      <c r="G18" s="20"/>
      <c r="H18" s="21"/>
      <c r="I18" s="20" t="n">
        <v>4</v>
      </c>
      <c r="J18" s="21"/>
      <c r="K18" s="20" t="n">
        <v>0</v>
      </c>
      <c r="L18" s="21" t="n">
        <v>0</v>
      </c>
      <c r="M18" s="20" t="n">
        <v>47</v>
      </c>
      <c r="N18" s="22" t="n">
        <v>0.56</v>
      </c>
    </row>
    <row r="19" s="23" customFormat="true" ht="12.8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/>
      <c r="J19" s="21"/>
      <c r="K19" s="20"/>
      <c r="L19" s="21"/>
      <c r="M19" s="20"/>
      <c r="N19" s="22"/>
    </row>
    <row r="20" s="23" customFormat="true" ht="12.8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customFormat="false" ht="12.8" hidden="false" customHeight="false" outlineLevel="0" collapsed="false">
      <c r="A28" s="24" t="s">
        <v>36</v>
      </c>
      <c r="B28" s="25" t="s">
        <v>37</v>
      </c>
      <c r="C28" s="25" t="s">
        <v>37</v>
      </c>
      <c r="D28" s="25" t="s">
        <v>37</v>
      </c>
      <c r="E28" s="25" t="n">
        <f aca="false">SUM(E14:E27)</f>
        <v>58</v>
      </c>
      <c r="F28" s="25" t="n">
        <f aca="false">SUM(F14:F27)</f>
        <v>38</v>
      </c>
      <c r="G28" s="25" t="n">
        <f aca="false">SUM(G14:G27)</f>
        <v>0</v>
      </c>
      <c r="H28" s="26"/>
      <c r="I28" s="25" t="n">
        <f aca="false">(E28-SUM(F28:G28))-K28</f>
        <v>20</v>
      </c>
      <c r="J28" s="26"/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43.8</v>
      </c>
      <c r="N28" s="27" t="n">
        <f aca="false">AVERAGE(N14:N27)</f>
        <v>0.496</v>
      </c>
    </row>
    <row r="30" customFormat="false" ht="120" hidden="false" customHeight="true" outlineLevel="0" collapsed="false">
      <c r="A30" s="28" t="s">
        <v>38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39</v>
      </c>
      <c r="C33" s="30"/>
      <c r="D33" s="30"/>
      <c r="G33" s="4" t="s">
        <v>40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1"/>
      <c r="F35" s="31"/>
      <c r="G35" s="31"/>
      <c r="H35" s="31"/>
    </row>
    <row r="36" customFormat="false" ht="15" hidden="true" customHeight="false" outlineLevel="0" collapsed="false"/>
    <row r="37" customFormat="false" ht="45" hidden="false" customHeight="true" outlineLevel="0" collapsed="false">
      <c r="B37" s="32" t="str">
        <f aca="false">B10</f>
        <v>MTI. ROSARIO CARVAJAL HERNÁNDEZ</v>
      </c>
      <c r="C37" s="32"/>
      <c r="D37" s="32"/>
      <c r="E37" s="33"/>
      <c r="F37" s="33"/>
      <c r="G37" s="32" t="s">
        <v>41</v>
      </c>
      <c r="H37" s="32"/>
      <c r="I37" s="32"/>
      <c r="J37" s="32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B17" activeCellId="0" sqref="B17"/>
    </sheetView>
  </sheetViews>
  <sheetFormatPr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6"/>
    <col collapsed="false" customWidth="true" hidden="false" outlineLevel="0" max="5" min="5" style="1" width="9.59"/>
    <col collapsed="false" customWidth="true" hidden="false" outlineLevel="0" max="12" min="6" style="1" width="7.41"/>
    <col collapsed="false" customWidth="false" hidden="false" outlineLevel="0" max="1025" min="13" style="1" width="11.42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s">
        <v>54</v>
      </c>
      <c r="C8" s="9"/>
      <c r="D8" s="10" t="s">
        <v>7</v>
      </c>
      <c r="E8" s="9" t="n">
        <f aca="false">'1'!E8</f>
        <v>3</v>
      </c>
      <c r="G8" s="8" t="s">
        <v>8</v>
      </c>
      <c r="H8" s="9" t="n">
        <f aca="false">'1'!H8</f>
        <v>4</v>
      </c>
      <c r="I8" s="12" t="s">
        <v>9</v>
      </c>
      <c r="J8" s="12"/>
      <c r="K8" s="12"/>
      <c r="L8" s="9" t="str">
        <f aca="false">'1'!L8</f>
        <v>FEB – JUL 2023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20" t="str">
        <f aca="false">'1'!A14</f>
        <v>REDES DE COMPUTADORAS</v>
      </c>
      <c r="B14" s="20" t="s">
        <v>55</v>
      </c>
      <c r="C14" s="20" t="str">
        <f aca="false">'1'!C14</f>
        <v>410A</v>
      </c>
      <c r="D14" s="20" t="str">
        <f aca="false">'1'!D14</f>
        <v>IINF</v>
      </c>
      <c r="E14" s="20" t="n">
        <f aca="false">'1'!E14</f>
        <v>26</v>
      </c>
      <c r="F14" s="20" t="n">
        <v>15</v>
      </c>
      <c r="G14" s="20" t="n">
        <v>14</v>
      </c>
      <c r="H14" s="21" t="n">
        <f aca="false">F14/E14</f>
        <v>0.576923076923077</v>
      </c>
      <c r="I14" s="20" t="n">
        <f aca="false">(E14-SUM(F14:G14))-K14</f>
        <v>-3</v>
      </c>
      <c r="J14" s="21" t="n">
        <f aca="false">I14/E14</f>
        <v>-0.115384615384615</v>
      </c>
      <c r="K14" s="20" t="n">
        <v>0</v>
      </c>
      <c r="L14" s="21" t="n">
        <f aca="false">K14/E14</f>
        <v>0</v>
      </c>
      <c r="M14" s="20" t="n">
        <v>67</v>
      </c>
      <c r="N14" s="22" t="s">
        <v>56</v>
      </c>
    </row>
    <row r="15" s="23" customFormat="true" ht="12.8" hidden="false" customHeight="false" outlineLevel="0" collapsed="false">
      <c r="A15" s="20" t="str">
        <f aca="false">'1'!A15</f>
        <v>ADMINISTRACIÓN DE SERVIDORES</v>
      </c>
      <c r="B15" s="20" t="s">
        <v>55</v>
      </c>
      <c r="C15" s="20" t="str">
        <f aca="false">'1'!C15</f>
        <v>610A</v>
      </c>
      <c r="D15" s="20" t="str">
        <f aca="false">'1'!D15</f>
        <v>IINF</v>
      </c>
      <c r="E15" s="20" t="n">
        <f aca="false">'1'!E15</f>
        <v>16</v>
      </c>
      <c r="F15" s="20" t="n">
        <v>10</v>
      </c>
      <c r="G15" s="20" t="n">
        <v>6</v>
      </c>
      <c r="H15" s="21" t="n">
        <f aca="false">F15/E15</f>
        <v>0.625</v>
      </c>
      <c r="I15" s="20" t="n">
        <f aca="false">(E15-SUM(F15:G15))-K15</f>
        <v>0</v>
      </c>
      <c r="J15" s="21" t="n">
        <f aca="false">I15/E15</f>
        <v>0</v>
      </c>
      <c r="K15" s="20" t="n">
        <v>0</v>
      </c>
      <c r="L15" s="21" t="n">
        <f aca="false">K15/E15</f>
        <v>0</v>
      </c>
      <c r="M15" s="20" t="n">
        <v>73</v>
      </c>
      <c r="N15" s="22" t="n">
        <v>0.68</v>
      </c>
    </row>
    <row r="16" s="23" customFormat="true" ht="12.8" hidden="false" customHeight="false" outlineLevel="0" collapsed="false">
      <c r="A16" s="20" t="str">
        <f aca="false">'1'!A16</f>
        <v>APRENDIZAJE AUTOMÁTICO</v>
      </c>
      <c r="B16" s="20" t="s">
        <v>55</v>
      </c>
      <c r="C16" s="20" t="str">
        <f aca="false">'1'!C16</f>
        <v>810B</v>
      </c>
      <c r="D16" s="20" t="str">
        <f aca="false">'1'!D16</f>
        <v>IINF</v>
      </c>
      <c r="E16" s="20" t="n">
        <f aca="false">'1'!E16</f>
        <v>4</v>
      </c>
      <c r="F16" s="20" t="n">
        <v>1</v>
      </c>
      <c r="G16" s="20" t="n">
        <v>3</v>
      </c>
      <c r="H16" s="21" t="n">
        <f aca="false">F16/E16</f>
        <v>0.25</v>
      </c>
      <c r="I16" s="20" t="n">
        <f aca="false">(E16-SUM(F16:G16))-K16</f>
        <v>0</v>
      </c>
      <c r="J16" s="21" t="n">
        <f aca="false">I16/E16</f>
        <v>0</v>
      </c>
      <c r="K16" s="20" t="n">
        <v>0</v>
      </c>
      <c r="L16" s="21" t="n">
        <f aca="false">K16/E16</f>
        <v>0</v>
      </c>
      <c r="M16" s="20" t="n">
        <v>84</v>
      </c>
      <c r="N16" s="22" t="n">
        <v>0.5</v>
      </c>
    </row>
    <row r="17" s="23" customFormat="true" ht="23.85" hidden="false" customHeight="false" outlineLevel="0" collapsed="false">
      <c r="A17" s="20" t="str">
        <f aca="false">'1'!A17</f>
        <v>TECNOLOGÍAS CONVERGENTES I</v>
      </c>
      <c r="B17" s="20" t="s">
        <v>55</v>
      </c>
      <c r="C17" s="20" t="str">
        <f aca="false">'1'!C17</f>
        <v>810B</v>
      </c>
      <c r="D17" s="20" t="str">
        <f aca="false">'1'!D17</f>
        <v>IINF</v>
      </c>
      <c r="E17" s="20" t="n">
        <f aca="false">'1'!E17</f>
        <v>3</v>
      </c>
      <c r="F17" s="20" t="n">
        <v>4</v>
      </c>
      <c r="G17" s="20" t="n">
        <v>5</v>
      </c>
      <c r="H17" s="21" t="n">
        <f aca="false">F17/E17</f>
        <v>1.33333333333333</v>
      </c>
      <c r="I17" s="20" t="n">
        <f aca="false">(E17-SUM(F17:G17))-K17</f>
        <v>-6</v>
      </c>
      <c r="J17" s="21" t="n">
        <f aca="false">I17/E17</f>
        <v>-2</v>
      </c>
      <c r="K17" s="20" t="n">
        <v>0</v>
      </c>
      <c r="L17" s="21" t="n">
        <f aca="false">K17/E17</f>
        <v>0</v>
      </c>
      <c r="M17" s="20" t="n">
        <v>85</v>
      </c>
      <c r="N17" s="22" t="n">
        <v>0.56</v>
      </c>
    </row>
    <row r="18" s="23" customFormat="true" ht="12.8" hidden="false" customHeight="false" outlineLevel="0" collapsed="false">
      <c r="A18" s="20"/>
      <c r="B18" s="20"/>
      <c r="C18" s="20"/>
      <c r="D18" s="20"/>
      <c r="E18" s="20"/>
      <c r="F18" s="20"/>
      <c r="G18" s="20"/>
      <c r="H18" s="21"/>
      <c r="I18" s="20"/>
      <c r="J18" s="21"/>
      <c r="K18" s="20"/>
      <c r="L18" s="21"/>
      <c r="M18" s="20"/>
      <c r="N18" s="22"/>
    </row>
    <row r="19" s="23" customFormat="true" ht="12.8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/>
      <c r="J19" s="21"/>
      <c r="K19" s="20"/>
      <c r="L19" s="21"/>
      <c r="M19" s="20"/>
      <c r="N19" s="22"/>
    </row>
    <row r="20" s="23" customFormat="true" ht="12.8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customFormat="false" ht="15" hidden="false" customHeight="false" outlineLevel="0" collapsed="false">
      <c r="A28" s="24" t="s">
        <v>36</v>
      </c>
      <c r="B28" s="25" t="s">
        <v>37</v>
      </c>
      <c r="C28" s="25" t="s">
        <v>37</v>
      </c>
      <c r="D28" s="25" t="s">
        <v>37</v>
      </c>
      <c r="E28" s="25" t="n">
        <f aca="false">SUM(E14:E27)</f>
        <v>49</v>
      </c>
      <c r="F28" s="25" t="n">
        <f aca="false">SUM(F14:F27)</f>
        <v>30</v>
      </c>
      <c r="G28" s="25" t="n">
        <f aca="false">SUM(G14:G27)</f>
        <v>28</v>
      </c>
      <c r="H28" s="26" t="n">
        <f aca="false">SUM(F28:G28)/E28</f>
        <v>1.18367346938776</v>
      </c>
      <c r="I28" s="25" t="n">
        <f aca="false">(E28-SUM(F28:G28))-K28</f>
        <v>-9</v>
      </c>
      <c r="J28" s="26" t="n">
        <f aca="false">I28/E28</f>
        <v>-0.183673469387755</v>
      </c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77.25</v>
      </c>
      <c r="N28" s="27" t="n">
        <f aca="false">AVERAGE(N14:N27)</f>
        <v>0.58</v>
      </c>
    </row>
    <row r="30" customFormat="false" ht="120" hidden="false" customHeight="true" outlineLevel="0" collapsed="false">
      <c r="A30" s="28" t="s">
        <v>38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39</v>
      </c>
      <c r="C33" s="30"/>
      <c r="D33" s="30"/>
      <c r="G33" s="4" t="s">
        <v>40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1"/>
      <c r="F35" s="31"/>
      <c r="G35" s="31"/>
      <c r="H35" s="31"/>
    </row>
    <row r="36" customFormat="false" ht="15" hidden="true" customHeight="false" outlineLevel="0" collapsed="false"/>
    <row r="37" customFormat="false" ht="45" hidden="false" customHeight="true" outlineLevel="0" collapsed="false">
      <c r="B37" s="32" t="str">
        <f aca="false">B10</f>
        <v>MTI. ROSARIO CARVAJAL HERNÁNDEZ</v>
      </c>
      <c r="C37" s="32"/>
      <c r="D37" s="32"/>
      <c r="E37" s="33"/>
      <c r="F37" s="33"/>
      <c r="G37" s="32" t="s">
        <v>57</v>
      </c>
      <c r="H37" s="32"/>
      <c r="I37" s="32"/>
      <c r="J37" s="32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512</TotalTime>
  <Application>LibreOffice/6.1.3.2$Linux_X86_64 LibreOffice_project/86daf60bf00efa86ad547e59e09d6bb77c699acb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2021-11-22T14:45:25Z</dcterms:created>
  <dc:creator>Rubén Trejo Lozano</dc:creator>
  <dc:description/>
  <dc:language>es-MX</dc:language>
  <cp:lastModifiedBy/>
  <dcterms:modified xsi:type="dcterms:W3CDTF">2023-03-27T15:05:23Z</dcterms:modified>
  <cp:revision>76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