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59.png" ContentType="image/png"/>
  <Override PartName="/xl/media/image58.png" ContentType="image/png"/>
  <Override PartName="/xl/media/image57.png" ContentType="image/png"/>
  <Override PartName="/xl/media/image56.png" ContentType="image/png"/>
  <Override PartName="/xl/media/image61.png" ContentType="image/png"/>
  <Override PartName="/xl/media/image55.png" ContentType="image/png"/>
  <Override PartName="/xl/media/image60.png" ContentType="image/png"/>
  <Override PartName="/xl/media/image54.png" ContentType="image/png"/>
  <Override PartName="/xl/media/image53.png" ContentType="image/png"/>
  <Override PartName="/xl/media/image52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<sst xmlns="http://schemas.openxmlformats.org/spreadsheetml/2006/main" count="225" uniqueCount="49">
  <si>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</si>
  <si>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</si>
  <si>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</si>
  <si>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</si>
  <si>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</si>
  <si>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</si>
  <si>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</si>
  <si>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</si>
  <si>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</si>
  <si>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</si>
  <si>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</si>
  <si>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</si>
  <si>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</si>
  <si>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</si>
  <si>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</si>
  <si>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</si>
  <si>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</si>
  <si>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</si>
  <si>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</si>
  <si>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</si>
  <si>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</si>
  <si>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</si>
  <si>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</si>
  <si>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</si>
  <si>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</si>
  <si>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</si>
  <si>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</si>
  <si>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</si>
  <si>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</si>
  <si>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</si>
  <si>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</si>
  <si>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</si>
  <si>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</si>
  <si>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APRENDIZAJE AUTOMÁTICO</t>
  </si>
  <si>
    <t xml:space="preserve">810B</t>
  </si>
  <si>
    <t xml:space="preserve">TECNOLOGÍAS CONVERGENTES I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</si>
  <si>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</si>
  <si>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</si>
  <si>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</si>
  <si>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</si>
  <si>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</si>
  <si>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</si>
  <si>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</si>
  <si>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III</t>
  </si>
  <si>
    <t xml:space="preserve">IV</t>
  </si>
  <si>
    <t xml:space="preserve">S/E</t>
  </si>
  <si>
    <t xml:space="preserve">Final</t>
  </si>
  <si>
    <t xml:space="preserve">T</t>
  </si>
  <si>
    <t xml:space="preserve">GUADALUPE ZETINA CRUZ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</si>
</sst>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2.png"/><Relationship Id="rId2" Type="http://schemas.openxmlformats.org/officeDocument/2006/relationships/image" Target="../media/image5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4.png"/><Relationship Id="rId2" Type="http://schemas.openxmlformats.org/officeDocument/2006/relationships/image" Target="../media/image55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6.png"/><Relationship Id="rId2" Type="http://schemas.openxmlformats.org/officeDocument/2006/relationships/image" Target="../media/image57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58.png"/><Relationship Id="rId2" Type="http://schemas.openxmlformats.org/officeDocument/2006/relationships/image" Target="../media/image59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60.png"/><Relationship Id="rId2" Type="http://schemas.openxmlformats.org/officeDocument/2006/relationships/image" Target="../media/image6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2431800</xdr:colOff>
      <xdr:row>0</xdr:row>
      <xdr:rowOff>740520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1800" cy="74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79920</xdr:colOff>
      <xdr:row>0</xdr:row>
      <xdr:rowOff>56160</xdr:rowOff>
    </xdr:from>
    <xdr:to>
      <xdr:col>13</xdr:col>
      <xdr:colOff>628920</xdr:colOff>
      <xdr:row>0</xdr:row>
      <xdr:rowOff>749160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760" y="56160"/>
          <a:ext cx="1354680" cy="693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715320</xdr:colOff>
      <xdr:row>38</xdr:row>
      <xdr:rowOff>10080</xdr:rowOff>
    </xdr:to>
    <xdr:sp>
      <xdr:nvSpPr>
        <xdr:cNvPr id="2" name="CustomShape 1" hidden="1"/>
        <xdr:cNvSpPr/>
      </xdr:nvSpPr>
      <xdr:spPr>
        <a:xfrm>
          <a:off x="0" y="0"/>
          <a:ext cx="10019160" cy="9306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2431800</xdr:colOff>
      <xdr:row>0</xdr:row>
      <xdr:rowOff>740520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1800" cy="74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672840</xdr:colOff>
      <xdr:row>0</xdr:row>
      <xdr:rowOff>726480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54680" cy="693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714240</xdr:colOff>
      <xdr:row>38</xdr:row>
      <xdr:rowOff>56520</xdr:rowOff>
    </xdr:to>
    <xdr:sp>
      <xdr:nvSpPr>
        <xdr:cNvPr id="5" name="CustomShape 1" hidden="1"/>
        <xdr:cNvSpPr/>
      </xdr:nvSpPr>
      <xdr:spPr>
        <a:xfrm>
          <a:off x="0" y="0"/>
          <a:ext cx="10018080" cy="967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714240</xdr:colOff>
      <xdr:row>38</xdr:row>
      <xdr:rowOff>56520</xdr:rowOff>
    </xdr:to>
    <xdr:sp>
      <xdr:nvSpPr>
        <xdr:cNvPr id="6" name="CustomShape 1" hidden="1"/>
        <xdr:cNvSpPr/>
      </xdr:nvSpPr>
      <xdr:spPr>
        <a:xfrm>
          <a:off x="0" y="0"/>
          <a:ext cx="10018080" cy="967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714240</xdr:colOff>
      <xdr:row>38</xdr:row>
      <xdr:rowOff>56520</xdr:rowOff>
    </xdr:to>
    <xdr:sp>
      <xdr:nvSpPr>
        <xdr:cNvPr id="7" name="CustomShape 1" hidden="1"/>
        <xdr:cNvSpPr/>
      </xdr:nvSpPr>
      <xdr:spPr>
        <a:xfrm>
          <a:off x="0" y="0"/>
          <a:ext cx="10018080" cy="967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2431800</xdr:colOff>
      <xdr:row>0</xdr:row>
      <xdr:rowOff>740520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1800" cy="74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672840</xdr:colOff>
      <xdr:row>0</xdr:row>
      <xdr:rowOff>760320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54680" cy="693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714240</xdr:colOff>
      <xdr:row>39</xdr:row>
      <xdr:rowOff>179280</xdr:rowOff>
    </xdr:to>
    <xdr:sp>
      <xdr:nvSpPr>
        <xdr:cNvPr id="10" name="CustomShape 1" hidden="1"/>
        <xdr:cNvSpPr/>
      </xdr:nvSpPr>
      <xdr:spPr>
        <a:xfrm>
          <a:off x="0" y="0"/>
          <a:ext cx="10018080" cy="982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714240</xdr:colOff>
      <xdr:row>39</xdr:row>
      <xdr:rowOff>179280</xdr:rowOff>
    </xdr:to>
    <xdr:sp>
      <xdr:nvSpPr>
        <xdr:cNvPr id="11" name="CustomShape 1" hidden="1"/>
        <xdr:cNvSpPr/>
      </xdr:nvSpPr>
      <xdr:spPr>
        <a:xfrm>
          <a:off x="0" y="0"/>
          <a:ext cx="10018080" cy="982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714240</xdr:colOff>
      <xdr:row>39</xdr:row>
      <xdr:rowOff>179280</xdr:rowOff>
    </xdr:to>
    <xdr:sp>
      <xdr:nvSpPr>
        <xdr:cNvPr id="12" name="CustomShape 1" hidden="1"/>
        <xdr:cNvSpPr/>
      </xdr:nvSpPr>
      <xdr:spPr>
        <a:xfrm>
          <a:off x="0" y="0"/>
          <a:ext cx="10018080" cy="9820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2431800</xdr:colOff>
      <xdr:row>0</xdr:row>
      <xdr:rowOff>740520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1800" cy="74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113040</xdr:colOff>
      <xdr:row>0</xdr:row>
      <xdr:rowOff>45000</xdr:rowOff>
    </xdr:from>
    <xdr:to>
      <xdr:col>13</xdr:col>
      <xdr:colOff>662040</xdr:colOff>
      <xdr:row>0</xdr:row>
      <xdr:rowOff>738000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880" y="45000"/>
          <a:ext cx="1354680" cy="693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9360</xdr:rowOff>
    </xdr:to>
    <xdr:sp>
      <xdr:nvSpPr>
        <xdr:cNvPr id="15" name="CustomShape 1" hidden="1"/>
        <xdr:cNvSpPr/>
      </xdr:nvSpPr>
      <xdr:spPr>
        <a:xfrm>
          <a:off x="0" y="0"/>
          <a:ext cx="10018440" cy="9497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9360</xdr:rowOff>
    </xdr:to>
    <xdr:sp>
      <xdr:nvSpPr>
        <xdr:cNvPr id="16" name="CustomShape 1" hidden="1"/>
        <xdr:cNvSpPr/>
      </xdr:nvSpPr>
      <xdr:spPr>
        <a:xfrm>
          <a:off x="0" y="0"/>
          <a:ext cx="10018440" cy="9497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9360</xdr:rowOff>
    </xdr:to>
    <xdr:sp>
      <xdr:nvSpPr>
        <xdr:cNvPr id="17" name="CustomShape 1" hidden="1"/>
        <xdr:cNvSpPr/>
      </xdr:nvSpPr>
      <xdr:spPr>
        <a:xfrm>
          <a:off x="0" y="0"/>
          <a:ext cx="10018440" cy="9497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2431800</xdr:colOff>
      <xdr:row>0</xdr:row>
      <xdr:rowOff>740520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1800" cy="74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22320</xdr:rowOff>
    </xdr:from>
    <xdr:to>
      <xdr:col>13</xdr:col>
      <xdr:colOff>661680</xdr:colOff>
      <xdr:row>0</xdr:row>
      <xdr:rowOff>715320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6520" y="22320"/>
          <a:ext cx="1354680" cy="693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9360</xdr:rowOff>
    </xdr:to>
    <xdr:sp>
      <xdr:nvSpPr>
        <xdr:cNvPr id="20" name="CustomShape 1" hidden="1"/>
        <xdr:cNvSpPr/>
      </xdr:nvSpPr>
      <xdr:spPr>
        <a:xfrm>
          <a:off x="0" y="0"/>
          <a:ext cx="10018440" cy="9361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9360</xdr:rowOff>
    </xdr:to>
    <xdr:sp>
      <xdr:nvSpPr>
        <xdr:cNvPr id="21" name="CustomShape 1" hidden="1"/>
        <xdr:cNvSpPr/>
      </xdr:nvSpPr>
      <xdr:spPr>
        <a:xfrm>
          <a:off x="0" y="0"/>
          <a:ext cx="10018440" cy="9361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714600</xdr:colOff>
      <xdr:row>38</xdr:row>
      <xdr:rowOff>9360</xdr:rowOff>
    </xdr:to>
    <xdr:sp>
      <xdr:nvSpPr>
        <xdr:cNvPr id="22" name="CustomShape 1" hidden="1"/>
        <xdr:cNvSpPr/>
      </xdr:nvSpPr>
      <xdr:spPr>
        <a:xfrm>
          <a:off x="0" y="0"/>
          <a:ext cx="10018440" cy="9361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2" colorId="64" zoomScale="90" zoomScaleNormal="90" zoomScalePageLayoutView="100" workbookViewId="0">
      <selection pane="topLeft" activeCell="A14" activeCellId="0" sqref="A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3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26</v>
      </c>
      <c r="F14" s="20" t="n">
        <v>26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94</v>
      </c>
      <c r="N14" s="22" t="n">
        <v>0.62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16</v>
      </c>
      <c r="F15" s="20" t="n">
        <v>12</v>
      </c>
      <c r="G15" s="20"/>
      <c r="H15" s="21"/>
      <c r="I15" s="20" t="n">
        <v>4</v>
      </c>
      <c r="J15" s="21"/>
      <c r="K15" s="20" t="n">
        <v>0</v>
      </c>
      <c r="L15" s="21" t="n">
        <v>0</v>
      </c>
      <c r="M15" s="20" t="n">
        <v>69</v>
      </c>
      <c r="N15" s="22" t="n">
        <v>0.75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90</v>
      </c>
      <c r="N16" s="22" t="n">
        <v>0.75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30</v>
      </c>
      <c r="E17" s="20" t="n">
        <v>3</v>
      </c>
      <c r="F17" s="20" t="n">
        <v>3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83</v>
      </c>
      <c r="N17" s="22" t="n">
        <v>0.33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45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84</v>
      </c>
      <c r="N28" s="27" t="n">
        <f aca="false">AVERAGE(N14:N27)</f>
        <v>0.6125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1" colorId="64" zoomScale="90" zoomScaleNormal="90" zoomScalePageLayoutView="100" workbookViewId="0">
      <selection pane="topLeft" activeCell="A14" activeCellId="0" sqref="A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42</v>
      </c>
      <c r="C14" s="20" t="s">
        <v>29</v>
      </c>
      <c r="D14" s="20" t="s">
        <v>30</v>
      </c>
      <c r="E14" s="20" t="n">
        <v>26</v>
      </c>
      <c r="F14" s="20" t="n">
        <v>24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89</v>
      </c>
      <c r="N14" s="22" t="n">
        <v>0.81</v>
      </c>
    </row>
    <row r="15" s="23" customFormat="true" ht="12.8" hidden="false" customHeight="false" outlineLevel="0" collapsed="false">
      <c r="A15" s="19" t="s">
        <v>31</v>
      </c>
      <c r="B15" s="20" t="s">
        <v>42</v>
      </c>
      <c r="C15" s="20" t="s">
        <v>32</v>
      </c>
      <c r="D15" s="20" t="s">
        <v>30</v>
      </c>
      <c r="E15" s="20" t="n">
        <v>16</v>
      </c>
      <c r="F15" s="20" t="n">
        <v>10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55</v>
      </c>
      <c r="N15" s="22" t="n">
        <v>0.63</v>
      </c>
    </row>
    <row r="16" s="23" customFormat="true" ht="12.8" hidden="false" customHeight="false" outlineLevel="0" collapsed="false">
      <c r="A16" s="19" t="s">
        <v>33</v>
      </c>
      <c r="B16" s="20" t="s">
        <v>42</v>
      </c>
      <c r="C16" s="20" t="s">
        <v>34</v>
      </c>
      <c r="D16" s="20" t="s">
        <v>30</v>
      </c>
      <c r="E16" s="20" t="n">
        <v>4</v>
      </c>
      <c r="F16" s="20" t="n">
        <v>2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f aca="false">K16/E16</f>
        <v>0</v>
      </c>
      <c r="M16" s="20" t="n">
        <v>48</v>
      </c>
      <c r="N16" s="22" t="n">
        <v>0.5</v>
      </c>
    </row>
    <row r="17" s="23" customFormat="true" ht="22.35" hidden="false" customHeight="true" outlineLevel="0" collapsed="false">
      <c r="A17" s="19" t="s">
        <v>35</v>
      </c>
      <c r="B17" s="20" t="s">
        <v>42</v>
      </c>
      <c r="C17" s="20" t="s">
        <v>34</v>
      </c>
      <c r="D17" s="20" t="s">
        <v>30</v>
      </c>
      <c r="E17" s="20" t="n">
        <v>3</v>
      </c>
      <c r="F17" s="20" t="n">
        <v>1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30</v>
      </c>
      <c r="N17" s="22" t="n">
        <v>0.33</v>
      </c>
    </row>
    <row r="18" s="23" customFormat="true" ht="26.1" hidden="false" customHeight="tru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37</v>
      </c>
      <c r="G28" s="25" t="n">
        <f aca="false">SUM(G14:G27)</f>
        <v>0</v>
      </c>
      <c r="H28" s="26"/>
      <c r="I28" s="25" t="n">
        <f aca="false">(E28-SUM(F28:G28))-K28</f>
        <v>12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55.5</v>
      </c>
      <c r="N28" s="27" t="n">
        <f aca="false">AVERAGE(N14:N27)</f>
        <v>0.5675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7" colorId="64" zoomScale="90" zoomScaleNormal="90" zoomScalePageLayoutView="100" workbookViewId="0">
      <selection pane="topLeft" activeCell="N15" activeCellId="0" sqref="N15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43</v>
      </c>
      <c r="C14" s="20" t="s">
        <v>29</v>
      </c>
      <c r="D14" s="20" t="s">
        <v>30</v>
      </c>
      <c r="E14" s="20" t="n">
        <v>26</v>
      </c>
      <c r="F14" s="20" t="n">
        <v>25</v>
      </c>
      <c r="G14" s="20"/>
      <c r="H14" s="21"/>
      <c r="I14" s="20" t="n">
        <f aca="false">(E14-SUM(F14:G14))-K14</f>
        <v>1</v>
      </c>
      <c r="J14" s="21"/>
      <c r="K14" s="20" t="n">
        <v>0</v>
      </c>
      <c r="L14" s="21" t="n">
        <f aca="false">K14/E14</f>
        <v>0</v>
      </c>
      <c r="M14" s="20" t="n">
        <v>93</v>
      </c>
      <c r="N14" s="22" t="n">
        <v>0.73</v>
      </c>
    </row>
    <row r="15" s="23" customFormat="true" ht="12.8" hidden="false" customHeight="false" outlineLevel="0" collapsed="false">
      <c r="A15" s="19" t="s">
        <v>31</v>
      </c>
      <c r="B15" s="20" t="s">
        <v>43</v>
      </c>
      <c r="C15" s="20" t="s">
        <v>32</v>
      </c>
      <c r="D15" s="20" t="s">
        <v>30</v>
      </c>
      <c r="E15" s="20" t="n">
        <v>16</v>
      </c>
      <c r="F15" s="20" t="n">
        <v>12</v>
      </c>
      <c r="G15" s="20"/>
      <c r="H15" s="21"/>
      <c r="I15" s="20" t="n">
        <f aca="false">(E15-SUM(F15:G15))-K15</f>
        <v>4</v>
      </c>
      <c r="J15" s="21"/>
      <c r="K15" s="20" t="n">
        <v>0</v>
      </c>
      <c r="L15" s="21" t="n">
        <f aca="false">K15/E15</f>
        <v>0</v>
      </c>
      <c r="M15" s="20" t="n">
        <v>70</v>
      </c>
      <c r="N15" s="22" t="n">
        <v>0.75</v>
      </c>
    </row>
    <row r="16" s="23" customFormat="true" ht="12.8" hidden="false" customHeight="false" outlineLevel="0" collapsed="false">
      <c r="A16" s="19" t="s">
        <v>33</v>
      </c>
      <c r="B16" s="20" t="s">
        <v>43</v>
      </c>
      <c r="C16" s="20" t="s">
        <v>34</v>
      </c>
      <c r="D16" s="20" t="s">
        <v>30</v>
      </c>
      <c r="E16" s="20" t="n">
        <v>4</v>
      </c>
      <c r="F16" s="20" t="n">
        <v>2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v>0</v>
      </c>
      <c r="M16" s="20" t="n">
        <v>45</v>
      </c>
      <c r="N16" s="22" t="n">
        <v>0.5</v>
      </c>
    </row>
    <row r="17" s="23" customFormat="true" ht="12.8" hidden="false" customHeight="false" outlineLevel="0" collapsed="false">
      <c r="A17" s="19" t="s">
        <v>35</v>
      </c>
      <c r="B17" s="20" t="s">
        <v>43</v>
      </c>
      <c r="C17" s="20" t="s">
        <v>34</v>
      </c>
      <c r="D17" s="20" t="s">
        <v>30</v>
      </c>
      <c r="E17" s="20" t="n">
        <v>3</v>
      </c>
      <c r="F17" s="20" t="n">
        <v>1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25</v>
      </c>
      <c r="N17" s="22" t="n">
        <v>0.33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27.2" hidden="false" customHeight="tru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36</v>
      </c>
      <c r="B30" s="25" t="s">
        <v>37</v>
      </c>
      <c r="C30" s="25" t="s">
        <v>37</v>
      </c>
      <c r="D30" s="25" t="s">
        <v>37</v>
      </c>
      <c r="E30" s="25" t="n">
        <f aca="false">SUM(E14:E29)</f>
        <v>49</v>
      </c>
      <c r="F30" s="25" t="n">
        <f aca="false">SUM(F14:F29)</f>
        <v>40</v>
      </c>
      <c r="G30" s="25" t="n">
        <f aca="false">SUM(G14:G29)</f>
        <v>0</v>
      </c>
      <c r="H30" s="26"/>
      <c r="I30" s="25" t="n">
        <f aca="false">(E30-SUM(F30:G30))-K30</f>
        <v>9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58.25</v>
      </c>
      <c r="N30" s="27" t="n">
        <f aca="false">AVERAGE(N14:N29)</f>
        <v>0.5775</v>
      </c>
    </row>
    <row r="32" customFormat="false" ht="120" hidden="false" customHeight="true" outlineLevel="0" collapsed="false">
      <c r="A32" s="28" t="s">
        <v>38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39</v>
      </c>
      <c r="C35" s="30"/>
      <c r="D35" s="30"/>
      <c r="G35" s="4" t="s">
        <v>40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41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N16" activeCellId="0" sqref="N16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44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24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87</v>
      </c>
      <c r="N14" s="22" t="n">
        <v>0.77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44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10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58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45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0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5.7" hidden="false" customHeight="true" outlineLevel="0" collapsed="false">
      <c r="A17" s="20" t="str">
        <f aca="false">'1'!A17</f>
        <v>TECNOLOGÍAS CONVERGENTES I</v>
      </c>
      <c r="B17" s="20" t="s">
        <v>45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0</v>
      </c>
      <c r="G17" s="20"/>
      <c r="H17" s="21"/>
      <c r="I17" s="20" t="n">
        <f aca="false">(E17-SUM(F17:G17))-K17</f>
        <v>3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34</v>
      </c>
      <c r="G28" s="25" t="n">
        <f aca="false">SUM(G14:G27)</f>
        <v>0</v>
      </c>
      <c r="H28" s="26"/>
      <c r="I28" s="25" t="n">
        <f aca="false">(E28-SUM(F28:G28))-K28</f>
        <v>15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72.5</v>
      </c>
      <c r="N28" s="27" t="n">
        <f aca="false">AVERAGE(N14:N27)</f>
        <v>0.7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61" colorId="64" zoomScale="90" zoomScaleNormal="90" zoomScalePageLayoutView="100" workbookViewId="0">
      <selection pane="topLeft" activeCell="N17" activeCellId="0" sqref="N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46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47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23</v>
      </c>
      <c r="G14" s="20" t="n">
        <v>3</v>
      </c>
      <c r="H14" s="21" t="n">
        <v>1</v>
      </c>
      <c r="I14" s="20" t="n">
        <f aca="false">(E14-SUM(F14:G14))-K14</f>
        <v>0</v>
      </c>
      <c r="J14" s="21" t="n">
        <f aca="false">I14/E14</f>
        <v>0</v>
      </c>
      <c r="K14" s="20" t="n">
        <v>0</v>
      </c>
      <c r="L14" s="21" t="n">
        <f aca="false">K14/E14</f>
        <v>0</v>
      </c>
      <c r="M14" s="20" t="n">
        <v>95</v>
      </c>
      <c r="N14" s="22" t="n">
        <v>0.69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47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8</v>
      </c>
      <c r="G15" s="20" t="n">
        <v>8</v>
      </c>
      <c r="H15" s="21" t="n">
        <v>1</v>
      </c>
      <c r="I15" s="20" t="n">
        <f aca="false">(E15-SUM(F15:G15))-K15</f>
        <v>0</v>
      </c>
      <c r="J15" s="21" t="n">
        <f aca="false">I15/E15</f>
        <v>0</v>
      </c>
      <c r="K15" s="20" t="n">
        <v>0</v>
      </c>
      <c r="L15" s="21" t="n">
        <f aca="false">K15/E15</f>
        <v>0</v>
      </c>
      <c r="M15" s="20" t="n">
        <v>87</v>
      </c>
      <c r="N15" s="22" t="n">
        <v>0.63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47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 t="n">
        <v>3</v>
      </c>
      <c r="H16" s="21" t="n">
        <v>1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90</v>
      </c>
      <c r="N16" s="22" t="n">
        <v>0.75</v>
      </c>
    </row>
    <row r="17" s="23" customFormat="true" ht="12.8" hidden="false" customHeight="false" outlineLevel="0" collapsed="false">
      <c r="A17" s="20" t="str">
        <f aca="false">'1'!A17</f>
        <v>TECNOLOGÍAS CONVERGENTES I</v>
      </c>
      <c r="B17" s="20" t="s">
        <v>47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0</v>
      </c>
      <c r="G17" s="20" t="n">
        <v>3</v>
      </c>
      <c r="H17" s="21" t="n">
        <v>1</v>
      </c>
      <c r="I17" s="20" t="n">
        <f aca="false">(E17-SUM(F17:G17))-K17</f>
        <v>0</v>
      </c>
      <c r="J17" s="21" t="n">
        <f aca="false">I17/E17</f>
        <v>0</v>
      </c>
      <c r="K17" s="20" t="n">
        <v>0</v>
      </c>
      <c r="L17" s="21" t="n">
        <f aca="false">K17/E17</f>
        <v>0</v>
      </c>
      <c r="M17" s="20" t="n">
        <v>84</v>
      </c>
      <c r="N17" s="22" t="n">
        <v>0.67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32</v>
      </c>
      <c r="G28" s="25" t="n">
        <f aca="false">SUM(G14:G27)</f>
        <v>17</v>
      </c>
      <c r="H28" s="26" t="n">
        <f aca="false">SUM(F28:G28)/E28</f>
        <v>1</v>
      </c>
      <c r="I28" s="25" t="n">
        <f aca="false">(E28-SUM(F28:G28))-K28</f>
        <v>0</v>
      </c>
      <c r="J28" s="26" t="n">
        <f aca="false">I28/E28</f>
        <v>0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89</v>
      </c>
      <c r="N28" s="27" t="n">
        <f aca="false">AVERAGE(N14:N27)</f>
        <v>0.685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48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1760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2023-06-29T10:15:28Z</dcterms:modified>
  <cp:revision>94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