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ARGA ACADEMICA FEB-JUL-2023-A\REP PAR Y PROY INDIV\REPORTE PARC 1-4 (chl)\"/>
    </mc:Choice>
  </mc:AlternateContent>
  <bookViews>
    <workbookView xWindow="0" yWindow="0" windowWidth="20490" windowHeight="7665"/>
  </bookViews>
  <sheets>
    <sheet name="REP P-2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0">'REP P-2'!$A$1:$N$34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0" l="1"/>
  <c r="M26" i="10" l="1"/>
  <c r="I19" i="10" l="1"/>
  <c r="L19" i="10"/>
  <c r="I20" i="10"/>
  <c r="I21" i="10"/>
  <c r="I22" i="10"/>
  <c r="I23" i="10"/>
  <c r="I24" i="10"/>
  <c r="I25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7" i="22"/>
  <c r="L25" i="22"/>
  <c r="I24" i="22"/>
  <c r="J24" i="22" s="1"/>
  <c r="H24" i="22"/>
  <c r="L21" i="22"/>
  <c r="H21" i="22"/>
  <c r="H20" i="22"/>
  <c r="L19" i="22"/>
  <c r="L17" i="22"/>
  <c r="I17" i="22"/>
  <c r="J17" i="22" s="1"/>
  <c r="L15" i="22"/>
  <c r="I15" i="22"/>
  <c r="J15" i="22" s="1"/>
  <c r="H15" i="22"/>
  <c r="B34" i="10"/>
  <c r="N26" i="10"/>
  <c r="K26" i="10"/>
  <c r="G26" i="10"/>
  <c r="F26" i="10"/>
  <c r="E26" i="10"/>
  <c r="L18" i="10"/>
  <c r="L16" i="10"/>
  <c r="L15" i="10"/>
  <c r="L14" i="10"/>
  <c r="I14" i="10"/>
  <c r="H19" i="22" l="1"/>
  <c r="I20" i="22"/>
  <c r="J20" i="22" s="1"/>
  <c r="H23" i="22"/>
  <c r="L27" i="22"/>
  <c r="I23" i="22"/>
  <c r="J23" i="22" s="1"/>
  <c r="I25" i="22"/>
  <c r="J25" i="22" s="1"/>
  <c r="H16" i="22"/>
  <c r="L16" i="22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<sst xmlns="http://schemas.openxmlformats.org/spreadsheetml/2006/main" count="157" uniqueCount="47">
  <si>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</si>
  <si>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</si>
  <si>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</si>
  <si>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</si>
  <si>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</si>
  <si>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</si>
  <si>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</si>
  <si>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</si>
  <si>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</si>
  <si>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</si>
  <si>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</si>
  <si>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</si>
  <si>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</si>
  <si>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</si>
  <si>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</si>
  <si>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</si>
  <si>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</si>
  <si>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</si>
  <si>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</si>
  <si>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</si>
  <si>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</si>
  <si>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</si>
  <si>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</si>
  <si>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</si>
  <si>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</si>
  <si>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</si>
  <si>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</si>
  <si>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</si>
  <si>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</si>
  <si>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</si>
  <si>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</si>
  <si>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</si>
  <si>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</si>
  <si>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ING. COSME HERNANDEZ LINARES</t>
  </si>
  <si>
    <t xml:space="preserve">ELECTROMECANICA </t>
  </si>
  <si>
    <t>REFRIGERACION Y AIRE ACONDICIONADO</t>
  </si>
  <si>
    <t>MII. ESTEBAN DOMINGUEZ FISCAL</t>
  </si>
  <si>
    <t>602A</t>
  </si>
  <si>
    <t>602B</t>
  </si>
  <si>
    <t>802A</t>
  </si>
  <si>
    <t>802B</t>
  </si>
  <si>
    <t>MAQUINAS Y EQUIPOS TERMICOS</t>
  </si>
  <si>
    <t>APLICACIONES INDUSTRIALES</t>
  </si>
  <si>
    <t>502U</t>
  </si>
  <si>
    <t>802C</t>
  </si>
  <si>
    <t>FEB- JUL - 2023</t>
  </si>
  <si>
    <t>2°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</si>
</sst>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4" fillId="2" borderId="13" xfId="1" applyNumberFormat="1" applyFont="1" applyFill="1" applyBorder="1" applyAlignment="1">
      <alignment horizontal="center" vertical="center"/>
    </xf>
    <xf numFmtId="9" fontId="4" fillId="2" borderId="14" xfId="1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18" xfId="0" applyFont="1" applyBorder="1"/>
    <xf numFmtId="0" fontId="4" fillId="0" borderId="0" xfId="0" applyFont="1" applyBorder="1"/>
    <xf numFmtId="0" fontId="4" fillId="0" borderId="19" xfId="0" applyFont="1" applyBorder="1"/>
    <xf numFmtId="0" fontId="6" fillId="0" borderId="18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4" fillId="0" borderId="20" xfId="0" applyFont="1" applyBorder="1"/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4" fillId="0" borderId="2" xfId="0" applyFont="1" applyBorder="1"/>
    <xf numFmtId="0" fontId="4" fillId="0" borderId="2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4"/>
  <sheetViews>
    <sheetView tabSelected="1" topLeftCell="A16" zoomScale="93" zoomScaleNormal="93" zoomScaleSheetLayoutView="100" workbookViewId="0">
      <selection activeCell="N38" sqref="N38"/>
    </sheetView>
  </sheetViews>
  <sheetFormatPr baseColWidth="10" defaultColWidth="11.42578125" defaultRowHeight="12.75" x14ac:dyDescent="0.2"/>
  <cols>
    <col min="1" max="1" width="38.57031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34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46</v>
      </c>
      <c r="C8" s="36"/>
      <c r="D8" s="14" t="s">
        <v>4</v>
      </c>
      <c r="E8" s="5">
        <v>6</v>
      </c>
      <c r="G8" s="4" t="s">
        <v>5</v>
      </c>
      <c r="H8" s="5">
        <v>3</v>
      </c>
      <c r="I8" s="35" t="s">
        <v>6</v>
      </c>
      <c r="J8" s="35"/>
      <c r="K8" s="35"/>
      <c r="L8" s="36" t="s">
        <v>45</v>
      </c>
      <c r="M8" s="36"/>
      <c r="N8" s="36"/>
    </row>
    <row r="10" spans="1:14" x14ac:dyDescent="0.2">
      <c r="A10" s="4" t="s">
        <v>7</v>
      </c>
      <c r="B10" s="36" t="s">
        <v>33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41</v>
      </c>
      <c r="B14" s="9" t="s">
        <v>29</v>
      </c>
      <c r="C14" s="9" t="s">
        <v>37</v>
      </c>
      <c r="D14" s="9" t="s">
        <v>32</v>
      </c>
      <c r="E14" s="9">
        <v>16</v>
      </c>
      <c r="F14" s="9">
        <v>16</v>
      </c>
      <c r="G14" s="9"/>
      <c r="H14" s="10"/>
      <c r="I14" s="9">
        <f t="shared" ref="I14:I26" si="0">(E14-SUM(F14:G14))-K14</f>
        <v>0</v>
      </c>
      <c r="J14" s="10"/>
      <c r="K14" s="9">
        <v>0</v>
      </c>
      <c r="L14" s="10">
        <f t="shared" ref="L14:L26" si="1">K14/E14</f>
        <v>0</v>
      </c>
      <c r="M14" s="9">
        <v>91</v>
      </c>
      <c r="N14" s="15">
        <v>0.56000000000000005</v>
      </c>
    </row>
    <row r="15" spans="1:14" s="11" customFormat="1" x14ac:dyDescent="0.2">
      <c r="A15" s="8" t="s">
        <v>41</v>
      </c>
      <c r="B15" s="9" t="s">
        <v>29</v>
      </c>
      <c r="C15" s="9" t="s">
        <v>38</v>
      </c>
      <c r="D15" s="9" t="s">
        <v>32</v>
      </c>
      <c r="E15" s="9">
        <v>14</v>
      </c>
      <c r="F15" s="9">
        <v>14</v>
      </c>
      <c r="G15" s="9"/>
      <c r="H15" s="10"/>
      <c r="I15" s="9">
        <v>0</v>
      </c>
      <c r="J15" s="10"/>
      <c r="K15" s="9">
        <v>0</v>
      </c>
      <c r="L15" s="10">
        <f t="shared" si="1"/>
        <v>0</v>
      </c>
      <c r="M15" s="23">
        <v>91</v>
      </c>
      <c r="N15" s="15">
        <v>0.36</v>
      </c>
    </row>
    <row r="16" spans="1:14" s="11" customFormat="1" x14ac:dyDescent="0.2">
      <c r="A16" s="8" t="s">
        <v>42</v>
      </c>
      <c r="B16" s="9" t="s">
        <v>29</v>
      </c>
      <c r="C16" s="9" t="s">
        <v>39</v>
      </c>
      <c r="D16" s="9" t="s">
        <v>32</v>
      </c>
      <c r="E16" s="9">
        <v>39</v>
      </c>
      <c r="F16" s="9">
        <v>39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23">
        <v>94</v>
      </c>
      <c r="N16" s="15">
        <v>0.18</v>
      </c>
    </row>
    <row r="17" spans="1:14" s="11" customFormat="1" x14ac:dyDescent="0.2">
      <c r="A17" s="8" t="s">
        <v>42</v>
      </c>
      <c r="B17" s="9" t="s">
        <v>29</v>
      </c>
      <c r="C17" s="9" t="s">
        <v>40</v>
      </c>
      <c r="D17" s="9" t="s">
        <v>32</v>
      </c>
      <c r="E17" s="9">
        <v>18</v>
      </c>
      <c r="F17" s="9">
        <v>18</v>
      </c>
      <c r="G17" s="9"/>
      <c r="H17" s="10"/>
      <c r="I17" s="9">
        <v>0</v>
      </c>
      <c r="J17" s="10"/>
      <c r="K17" s="9">
        <v>0</v>
      </c>
      <c r="L17" s="10">
        <f t="shared" ref="L17" si="2">K17/E17</f>
        <v>0</v>
      </c>
      <c r="M17" s="23">
        <v>91</v>
      </c>
      <c r="N17" s="15">
        <v>0.56000000000000005</v>
      </c>
    </row>
    <row r="18" spans="1:14" s="11" customFormat="1" x14ac:dyDescent="0.2">
      <c r="A18" s="8" t="s">
        <v>42</v>
      </c>
      <c r="B18" s="9" t="s">
        <v>29</v>
      </c>
      <c r="C18" s="9" t="s">
        <v>44</v>
      </c>
      <c r="D18" s="9" t="s">
        <v>32</v>
      </c>
      <c r="E18" s="9">
        <v>1</v>
      </c>
      <c r="F18" s="9">
        <v>1</v>
      </c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23">
        <v>92</v>
      </c>
      <c r="N18" s="15">
        <v>1</v>
      </c>
    </row>
    <row r="19" spans="1:14" s="11" customFormat="1" ht="16.5" customHeight="1" x14ac:dyDescent="0.2">
      <c r="A19" s="8" t="s">
        <v>35</v>
      </c>
      <c r="B19" s="9" t="s">
        <v>29</v>
      </c>
      <c r="C19" s="9" t="s">
        <v>43</v>
      </c>
      <c r="D19" s="9" t="s">
        <v>32</v>
      </c>
      <c r="E19" s="9">
        <v>12</v>
      </c>
      <c r="F19" s="9">
        <v>12</v>
      </c>
      <c r="G19" s="9"/>
      <c r="H19" s="21"/>
      <c r="I19" s="22">
        <f t="shared" si="0"/>
        <v>0</v>
      </c>
      <c r="J19" s="21"/>
      <c r="K19" s="22">
        <v>0</v>
      </c>
      <c r="L19" s="21">
        <f t="shared" si="1"/>
        <v>0</v>
      </c>
      <c r="M19" s="23">
        <v>91</v>
      </c>
      <c r="N19" s="15">
        <v>0.75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x14ac:dyDescent="0.2">
      <c r="A26" s="43" t="s">
        <v>23</v>
      </c>
      <c r="B26" s="44" t="s">
        <v>24</v>
      </c>
      <c r="C26" s="44" t="s">
        <v>24</v>
      </c>
      <c r="D26" s="44" t="s">
        <v>24</v>
      </c>
      <c r="E26" s="44">
        <f>SUM(E14:E25)</f>
        <v>100</v>
      </c>
      <c r="F26" s="44">
        <f>SUM(F14:F25)</f>
        <v>100</v>
      </c>
      <c r="G26" s="44">
        <f>SUM(G14:G25)</f>
        <v>0</v>
      </c>
      <c r="H26" s="45"/>
      <c r="I26" s="44">
        <f t="shared" si="0"/>
        <v>0</v>
      </c>
      <c r="J26" s="45"/>
      <c r="K26" s="44">
        <f>SUM(K14:K25)</f>
        <v>0</v>
      </c>
      <c r="L26" s="45">
        <f t="shared" si="1"/>
        <v>0</v>
      </c>
      <c r="M26" s="44">
        <f>ROUND(AVERAGE(M14:M25),2)</f>
        <v>91.67</v>
      </c>
      <c r="N26" s="46">
        <f>AVERAGE(N14:N25)</f>
        <v>0.56833333333333336</v>
      </c>
    </row>
    <row r="27" spans="1:14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9"/>
    </row>
    <row r="28" spans="1:14" ht="120" customHeight="1" x14ac:dyDescent="0.2">
      <c r="A28" s="50" t="s">
        <v>25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2"/>
    </row>
    <row r="29" spans="1:14" x14ac:dyDescent="0.2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5"/>
    </row>
    <row r="30" spans="1:14" x14ac:dyDescent="0.2">
      <c r="A30" s="56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5"/>
    </row>
    <row r="31" spans="1:14" x14ac:dyDescent="0.2">
      <c r="A31" s="53"/>
      <c r="B31" s="57" t="s">
        <v>26</v>
      </c>
      <c r="C31" s="57"/>
      <c r="D31" s="57"/>
      <c r="E31" s="54"/>
      <c r="F31" s="54"/>
      <c r="G31" s="58" t="s">
        <v>27</v>
      </c>
      <c r="H31" s="58"/>
      <c r="I31" s="58"/>
      <c r="J31" s="58"/>
      <c r="K31" s="54"/>
      <c r="L31" s="54"/>
      <c r="M31" s="54"/>
      <c r="N31" s="55"/>
    </row>
    <row r="32" spans="1:14" ht="23.25" customHeight="1" x14ac:dyDescent="0.2">
      <c r="A32" s="53"/>
      <c r="B32" s="40"/>
      <c r="C32" s="40"/>
      <c r="D32" s="40"/>
      <c r="E32" s="54"/>
      <c r="F32" s="54"/>
      <c r="G32" s="36"/>
      <c r="H32" s="36"/>
      <c r="I32" s="36"/>
      <c r="J32" s="36"/>
      <c r="K32" s="54"/>
      <c r="L32" s="54"/>
      <c r="M32" s="54"/>
      <c r="N32" s="55"/>
    </row>
    <row r="33" spans="1:14" ht="9.75" customHeight="1" x14ac:dyDescent="0.2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5"/>
    </row>
    <row r="34" spans="1:14" ht="45" customHeight="1" x14ac:dyDescent="0.2">
      <c r="A34" s="59"/>
      <c r="B34" s="60" t="str">
        <f>B10</f>
        <v>ING. COSME HERNANDEZ LINARES</v>
      </c>
      <c r="C34" s="60"/>
      <c r="D34" s="60"/>
      <c r="E34" s="61"/>
      <c r="F34" s="61"/>
      <c r="G34" s="60" t="s">
        <v>36</v>
      </c>
      <c r="H34" s="60"/>
      <c r="I34" s="60"/>
      <c r="J34" s="60"/>
      <c r="K34" s="62"/>
      <c r="L34" s="62"/>
      <c r="M34" s="62"/>
      <c r="N34" s="63"/>
    </row>
  </sheetData>
  <mergeCells count="29">
    <mergeCell ref="B34:D34"/>
    <mergeCell ref="G34:J34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4</v>
      </c>
      <c r="E8" s="20">
        <f>'REP P-2'!E8</f>
        <v>6</v>
      </c>
      <c r="F8"/>
      <c r="G8" s="4" t="s">
        <v>5</v>
      </c>
      <c r="H8" s="20">
        <f>'REP P-2'!H8</f>
        <v>3</v>
      </c>
      <c r="I8" s="35" t="s">
        <v>6</v>
      </c>
      <c r="J8" s="35"/>
      <c r="K8" s="35"/>
      <c r="L8" s="36" t="str">
        <f>'REP P-2'!L8</f>
        <v>FEB- JUL - 2023</v>
      </c>
      <c r="M8" s="36"/>
      <c r="N8" s="36"/>
    </row>
    <row r="10" spans="1:14" x14ac:dyDescent="0.2">
      <c r="A10" s="4" t="s">
        <v>7</v>
      </c>
      <c r="B10" s="36" t="str">
        <f>'REP P-2'!B10</f>
        <v>ING. COSME HERNANDEZ LINARES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'REP P-2'!A14</f>
        <v>MAQUINAS Y EQUIPOS TERMICOS</v>
      </c>
      <c r="B14" s="9" t="s">
        <v>29</v>
      </c>
      <c r="C14" s="9" t="str">
        <f>'REP P-2'!C14</f>
        <v>602A</v>
      </c>
      <c r="D14" s="9" t="str">
        <f>'REP P-2'!D14</f>
        <v>IEME</v>
      </c>
      <c r="E14" s="9">
        <f>'REP P-2'!E14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'REP P-2'!A16</f>
        <v>APLICACIONES INDUSTRIALES</v>
      </c>
      <c r="B16" s="9"/>
      <c r="C16" s="9" t="str">
        <f>'REP P-2'!C16</f>
        <v>802A</v>
      </c>
      <c r="D16" s="9" t="str">
        <f>'REP P-2'!D16</f>
        <v>IEME</v>
      </c>
      <c r="E16" s="9">
        <f>'REP P-2'!E16</f>
        <v>39</v>
      </c>
      <c r="F16" s="9"/>
      <c r="G16" s="9"/>
      <c r="H16" s="10">
        <f t="shared" si="0"/>
        <v>0</v>
      </c>
      <c r="I16" s="9">
        <f t="shared" si="1"/>
        <v>39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 P-2'!A18</f>
        <v>APLICACIONES INDUSTRIALES</v>
      </c>
      <c r="B17" s="9"/>
      <c r="C17" s="9" t="str">
        <f>'REP P-2'!C18</f>
        <v>802C</v>
      </c>
      <c r="D17" s="9" t="str">
        <f>'REP P-2'!D18</f>
        <v>IEME</v>
      </c>
      <c r="E17" s="9">
        <f>'REP P-2'!E18</f>
        <v>1</v>
      </c>
      <c r="F17" s="9"/>
      <c r="G17" s="9"/>
      <c r="H17" s="10">
        <f t="shared" si="0"/>
        <v>0</v>
      </c>
      <c r="I17" s="9">
        <f t="shared" si="1"/>
        <v>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 P-2'!A19</f>
        <v>REFRIGERACION Y AIRE ACONDICIONADO</v>
      </c>
      <c r="B18" s="9"/>
      <c r="C18" s="9" t="str">
        <f>'REP P-2'!C19</f>
        <v>502U</v>
      </c>
      <c r="D18" s="9" t="str">
        <f>'REP P-2'!D19</f>
        <v>IEME</v>
      </c>
      <c r="E18" s="9">
        <f>'REP P-2'!E19</f>
        <v>12</v>
      </c>
      <c r="F18" s="9"/>
      <c r="G18" s="9"/>
      <c r="H18" s="10">
        <f t="shared" si="0"/>
        <v>0</v>
      </c>
      <c r="I18" s="9">
        <f t="shared" si="1"/>
        <v>12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 P-2'!A20</f>
        <v>0</v>
      </c>
      <c r="B19" s="9"/>
      <c r="C19" s="9">
        <f>'REP P-2'!C20</f>
        <v>0</v>
      </c>
      <c r="D19" s="9">
        <f>'REP P-2'!D20</f>
        <v>0</v>
      </c>
      <c r="E19" s="9">
        <f>'REP P-2'!E20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P-2'!A21</f>
        <v>0</v>
      </c>
      <c r="B20" s="9"/>
      <c r="C20" s="9">
        <f>'REP P-2'!C21</f>
        <v>0</v>
      </c>
      <c r="D20" s="9">
        <f>'REP P-2'!D21</f>
        <v>0</v>
      </c>
      <c r="E20" s="9">
        <f>'REP P-2'!E21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P-2'!A22</f>
        <v>0</v>
      </c>
      <c r="B21" s="9"/>
      <c r="C21" s="9">
        <f>'REP P-2'!C22</f>
        <v>0</v>
      </c>
      <c r="D21" s="9">
        <f>'REP P-2'!D22</f>
        <v>0</v>
      </c>
      <c r="E21" s="9">
        <f>'REP P-2'!E22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 P-2'!#REF!</f>
        <v>#REF!</v>
      </c>
      <c r="B22" s="9"/>
      <c r="C22" s="9" t="e">
        <f>'REP P-2'!#REF!</f>
        <v>#REF!</v>
      </c>
      <c r="D22" s="9" t="e">
        <f>'REP P-2'!#REF!</f>
        <v>#REF!</v>
      </c>
      <c r="E22" s="9" t="e">
        <f>'REP P-2'!#REF!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 P-2'!#REF!</f>
        <v>#REF!</v>
      </c>
      <c r="B23" s="9"/>
      <c r="C23" s="9" t="e">
        <f>'REP P-2'!#REF!</f>
        <v>#REF!</v>
      </c>
      <c r="D23" s="9" t="e">
        <f>'REP P-2'!#REF!</f>
        <v>#REF!</v>
      </c>
      <c r="E23" s="9" t="e">
        <f>'REP P-2'!#REF!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P-2'!#REF!</f>
        <v>#REF!</v>
      </c>
      <c r="B24" s="9"/>
      <c r="C24" s="9" t="e">
        <f>'REP P-2'!#REF!</f>
        <v>#REF!</v>
      </c>
      <c r="D24" s="9" t="e">
        <f>'REP P-2'!#REF!</f>
        <v>#REF!</v>
      </c>
      <c r="E24" s="9" t="e">
        <f>'REP P-2'!#REF!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>
        <f>'REP P-2'!A23</f>
        <v>0</v>
      </c>
      <c r="B25" s="9"/>
      <c r="C25" s="9">
        <f>'REP P-2'!C23</f>
        <v>0</v>
      </c>
      <c r="D25" s="9">
        <f>'REP P-2'!D23</f>
        <v>0</v>
      </c>
      <c r="E25" s="9">
        <f>'REP P-2'!E23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'REP P-2'!A24</f>
        <v>0</v>
      </c>
      <c r="B26" s="9"/>
      <c r="C26" s="9">
        <f>'REP P-2'!C24</f>
        <v>0</v>
      </c>
      <c r="D26" s="9">
        <f>'REP P-2'!D24</f>
        <v>0</v>
      </c>
      <c r="E26" s="9">
        <f>'REP P-2'!E24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P-2'!A25</f>
        <v>0</v>
      </c>
      <c r="B27" s="9"/>
      <c r="C27" s="9">
        <f>'REP P-2'!C25</f>
        <v>0</v>
      </c>
      <c r="D27" s="9">
        <f>'REP P-2'!D25</f>
        <v>0</v>
      </c>
      <c r="E27" s="9">
        <f>'REP P-2'!E25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1" t="str">
        <f>B10</f>
        <v>ING. COSME HERNANDEZ LINARES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4</v>
      </c>
      <c r="E8" s="20">
        <f>'REP P-2'!E8</f>
        <v>6</v>
      </c>
      <c r="F8"/>
      <c r="G8" s="4" t="s">
        <v>5</v>
      </c>
      <c r="H8" s="20">
        <f>'REP P-2'!H8</f>
        <v>3</v>
      </c>
      <c r="I8" s="35" t="s">
        <v>6</v>
      </c>
      <c r="J8" s="35"/>
      <c r="K8" s="35"/>
      <c r="L8" s="36" t="str">
        <f>'REP P-2'!L8</f>
        <v>FEB- JUL - 2023</v>
      </c>
      <c r="M8" s="36"/>
      <c r="N8" s="36"/>
    </row>
    <row r="10" spans="1:14" x14ac:dyDescent="0.2">
      <c r="A10" s="4" t="s">
        <v>7</v>
      </c>
      <c r="B10" s="36" t="str">
        <f>'REP P-2'!B10</f>
        <v>ING. COSME HERNANDEZ LINARES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'REP P-2'!A14</f>
        <v>MAQUINAS Y EQUIPOS TERMICOS</v>
      </c>
      <c r="B14" s="9"/>
      <c r="C14" s="9" t="str">
        <f>'REP P-2'!C14</f>
        <v>602A</v>
      </c>
      <c r="D14" s="9" t="str">
        <f>'REP P-2'!D14</f>
        <v>IEME</v>
      </c>
      <c r="E14" s="9">
        <f>'REP P-2'!E14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'REP P-2'!A15</f>
        <v>MAQUINAS Y EQUIPOS TERMICOS</v>
      </c>
      <c r="B15" s="9"/>
      <c r="C15" s="9" t="str">
        <f>'REP P-2'!C15</f>
        <v>602B</v>
      </c>
      <c r="D15" s="9" t="str">
        <f>'REP P-2'!D15</f>
        <v>IEME</v>
      </c>
      <c r="E15" s="9">
        <f>'REP P-2'!E15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'REP P-2'!A16</f>
        <v>APLICACIONES INDUSTRIALES</v>
      </c>
      <c r="B16" s="9"/>
      <c r="C16" s="9" t="str">
        <f>'REP P-2'!C16</f>
        <v>802A</v>
      </c>
      <c r="D16" s="9" t="str">
        <f>'REP P-2'!D16</f>
        <v>IEME</v>
      </c>
      <c r="E16" s="9">
        <f>'REP P-2'!E16</f>
        <v>39</v>
      </c>
      <c r="F16" s="9"/>
      <c r="G16" s="9"/>
      <c r="H16" s="10">
        <f t="shared" si="0"/>
        <v>0</v>
      </c>
      <c r="I16" s="9">
        <f t="shared" si="1"/>
        <v>39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 P-2'!A18</f>
        <v>APLICACIONES INDUSTRIALES</v>
      </c>
      <c r="B17" s="9"/>
      <c r="C17" s="9" t="str">
        <f>'REP P-2'!C18</f>
        <v>802C</v>
      </c>
      <c r="D17" s="9" t="str">
        <f>'REP P-2'!D18</f>
        <v>IEME</v>
      </c>
      <c r="E17" s="9">
        <f>'REP P-2'!E18</f>
        <v>1</v>
      </c>
      <c r="F17" s="9"/>
      <c r="G17" s="9"/>
      <c r="H17" s="10">
        <f t="shared" si="0"/>
        <v>0</v>
      </c>
      <c r="I17" s="9">
        <f t="shared" si="1"/>
        <v>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 P-2'!A19</f>
        <v>REFRIGERACION Y AIRE ACONDICIONADO</v>
      </c>
      <c r="B18" s="9"/>
      <c r="C18" s="9" t="str">
        <f>'REP P-2'!C19</f>
        <v>502U</v>
      </c>
      <c r="D18" s="9" t="str">
        <f>'REP P-2'!D19</f>
        <v>IEME</v>
      </c>
      <c r="E18" s="9">
        <f>'REP P-2'!E19</f>
        <v>12</v>
      </c>
      <c r="F18" s="9"/>
      <c r="G18" s="9"/>
      <c r="H18" s="10">
        <f t="shared" si="0"/>
        <v>0</v>
      </c>
      <c r="I18" s="9">
        <f t="shared" si="1"/>
        <v>12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 P-2'!A20</f>
        <v>0</v>
      </c>
      <c r="B19" s="9"/>
      <c r="C19" s="9">
        <f>'REP P-2'!C20</f>
        <v>0</v>
      </c>
      <c r="D19" s="9">
        <f>'REP P-2'!D20</f>
        <v>0</v>
      </c>
      <c r="E19" s="9">
        <f>'REP P-2'!E20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P-2'!A21</f>
        <v>0</v>
      </c>
      <c r="B20" s="9"/>
      <c r="C20" s="9">
        <f>'REP P-2'!C21</f>
        <v>0</v>
      </c>
      <c r="D20" s="9">
        <f>'REP P-2'!D21</f>
        <v>0</v>
      </c>
      <c r="E20" s="9">
        <f>'REP P-2'!E21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P-2'!A22</f>
        <v>0</v>
      </c>
      <c r="B21" s="9"/>
      <c r="C21" s="9">
        <f>'REP P-2'!C22</f>
        <v>0</v>
      </c>
      <c r="D21" s="9">
        <f>'REP P-2'!D22</f>
        <v>0</v>
      </c>
      <c r="E21" s="9">
        <f>'REP P-2'!E22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 P-2'!#REF!</f>
        <v>#REF!</v>
      </c>
      <c r="B22" s="9"/>
      <c r="C22" s="9" t="e">
        <f>'REP P-2'!#REF!</f>
        <v>#REF!</v>
      </c>
      <c r="D22" s="9" t="e">
        <f>'REP P-2'!#REF!</f>
        <v>#REF!</v>
      </c>
      <c r="E22" s="9" t="e">
        <f>'REP P-2'!#REF!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 P-2'!#REF!</f>
        <v>#REF!</v>
      </c>
      <c r="B23" s="9"/>
      <c r="C23" s="9" t="e">
        <f>'REP P-2'!#REF!</f>
        <v>#REF!</v>
      </c>
      <c r="D23" s="9" t="e">
        <f>'REP P-2'!#REF!</f>
        <v>#REF!</v>
      </c>
      <c r="E23" s="9" t="e">
        <f>'REP P-2'!#REF!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P-2'!#REF!</f>
        <v>#REF!</v>
      </c>
      <c r="B24" s="9"/>
      <c r="C24" s="9" t="e">
        <f>'REP P-2'!#REF!</f>
        <v>#REF!</v>
      </c>
      <c r="D24" s="9" t="e">
        <f>'REP P-2'!#REF!</f>
        <v>#REF!</v>
      </c>
      <c r="E24" s="9" t="e">
        <f>'REP P-2'!#REF!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>
        <f>'REP P-2'!A23</f>
        <v>0</v>
      </c>
      <c r="B25" s="9"/>
      <c r="C25" s="9">
        <f>'REP P-2'!C23</f>
        <v>0</v>
      </c>
      <c r="D25" s="9">
        <f>'REP P-2'!D23</f>
        <v>0</v>
      </c>
      <c r="E25" s="9">
        <f>'REP P-2'!E23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'REP P-2'!A24</f>
        <v>0</v>
      </c>
      <c r="B26" s="9"/>
      <c r="C26" s="9">
        <f>'REP P-2'!C24</f>
        <v>0</v>
      </c>
      <c r="D26" s="9">
        <f>'REP P-2'!D24</f>
        <v>0</v>
      </c>
      <c r="E26" s="9">
        <f>'REP P-2'!E24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P-2'!A25</f>
        <v>0</v>
      </c>
      <c r="B27" s="9"/>
      <c r="C27" s="9">
        <f>'REP P-2'!C25</f>
        <v>0</v>
      </c>
      <c r="D27" s="9">
        <f>'REP P-2'!D25</f>
        <v>0</v>
      </c>
      <c r="E27" s="9">
        <f>'REP P-2'!E25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1" t="str">
        <f>B10</f>
        <v>ING. COSME HERNANDEZ LINARES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4</v>
      </c>
      <c r="E8" s="20">
        <f>'REP P-2'!E8</f>
        <v>6</v>
      </c>
      <c r="F8"/>
      <c r="G8" s="4" t="s">
        <v>5</v>
      </c>
      <c r="H8" s="20">
        <f>'REP P-2'!H8</f>
        <v>3</v>
      </c>
      <c r="I8" s="35" t="s">
        <v>6</v>
      </c>
      <c r="J8" s="35"/>
      <c r="K8" s="35"/>
      <c r="L8" s="36" t="str">
        <f>'REP P-2'!L8</f>
        <v>FEB- JUL - 2023</v>
      </c>
      <c r="M8" s="36"/>
      <c r="N8" s="36"/>
    </row>
    <row r="10" spans="1:14" x14ac:dyDescent="0.2">
      <c r="A10" s="4" t="s">
        <v>7</v>
      </c>
      <c r="B10" s="36" t="str">
        <f>'REP P-2'!B10</f>
        <v>ING. COSME HERNANDEZ LINARES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'REP P-2'!A14</f>
        <v>MAQUINAS Y EQUIPOS TERMICOS</v>
      </c>
      <c r="B14" s="9"/>
      <c r="C14" s="9" t="str">
        <f>'REP P-2'!C14</f>
        <v>602A</v>
      </c>
      <c r="D14" s="9" t="str">
        <f>'REP P-2'!D14</f>
        <v>IEME</v>
      </c>
      <c r="E14" s="9">
        <f>'REP P-2'!E14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'REP P-2'!A15</f>
        <v>MAQUINAS Y EQUIPOS TERMICOS</v>
      </c>
      <c r="B15" s="9"/>
      <c r="C15" s="9" t="str">
        <f>'REP P-2'!C15</f>
        <v>602B</v>
      </c>
      <c r="D15" s="9" t="str">
        <f>'REP P-2'!D15</f>
        <v>IEME</v>
      </c>
      <c r="E15" s="9">
        <f>'REP P-2'!E15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'REP P-2'!A16</f>
        <v>APLICACIONES INDUSTRIALES</v>
      </c>
      <c r="B16" s="9"/>
      <c r="C16" s="9" t="str">
        <f>'REP P-2'!C16</f>
        <v>802A</v>
      </c>
      <c r="D16" s="9" t="str">
        <f>'REP P-2'!D16</f>
        <v>IEME</v>
      </c>
      <c r="E16" s="9">
        <f>'REP P-2'!E16</f>
        <v>39</v>
      </c>
      <c r="F16" s="9"/>
      <c r="G16" s="9"/>
      <c r="H16" s="10">
        <f t="shared" si="0"/>
        <v>0</v>
      </c>
      <c r="I16" s="9">
        <f t="shared" si="1"/>
        <v>39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 P-2'!A18</f>
        <v>APLICACIONES INDUSTRIALES</v>
      </c>
      <c r="B17" s="9"/>
      <c r="C17" s="9" t="str">
        <f>'REP P-2'!C18</f>
        <v>802C</v>
      </c>
      <c r="D17" s="9" t="str">
        <f>'REP P-2'!D18</f>
        <v>IEME</v>
      </c>
      <c r="E17" s="9">
        <f>'REP P-2'!E18</f>
        <v>1</v>
      </c>
      <c r="F17" s="9"/>
      <c r="G17" s="9"/>
      <c r="H17" s="10">
        <f t="shared" si="0"/>
        <v>0</v>
      </c>
      <c r="I17" s="9">
        <f t="shared" si="1"/>
        <v>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 P-2'!A19</f>
        <v>REFRIGERACION Y AIRE ACONDICIONADO</v>
      </c>
      <c r="B18" s="9"/>
      <c r="C18" s="9" t="str">
        <f>'REP P-2'!C19</f>
        <v>502U</v>
      </c>
      <c r="D18" s="9" t="str">
        <f>'REP P-2'!D19</f>
        <v>IEME</v>
      </c>
      <c r="E18" s="9">
        <f>'REP P-2'!E19</f>
        <v>12</v>
      </c>
      <c r="F18" s="9"/>
      <c r="G18" s="9"/>
      <c r="H18" s="10">
        <f t="shared" si="0"/>
        <v>0</v>
      </c>
      <c r="I18" s="9">
        <f t="shared" si="1"/>
        <v>12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 P-2'!A20</f>
        <v>0</v>
      </c>
      <c r="B19" s="9"/>
      <c r="C19" s="9">
        <f>'REP P-2'!C20</f>
        <v>0</v>
      </c>
      <c r="D19" s="9">
        <f>'REP P-2'!D20</f>
        <v>0</v>
      </c>
      <c r="E19" s="9">
        <f>'REP P-2'!E20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P-2'!A21</f>
        <v>0</v>
      </c>
      <c r="B20" s="9"/>
      <c r="C20" s="9">
        <f>'REP P-2'!C21</f>
        <v>0</v>
      </c>
      <c r="D20" s="9">
        <f>'REP P-2'!D21</f>
        <v>0</v>
      </c>
      <c r="E20" s="9">
        <f>'REP P-2'!E21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P-2'!A22</f>
        <v>0</v>
      </c>
      <c r="B21" s="9"/>
      <c r="C21" s="9">
        <f>'REP P-2'!C22</f>
        <v>0</v>
      </c>
      <c r="D21" s="9">
        <f>'REP P-2'!D22</f>
        <v>0</v>
      </c>
      <c r="E21" s="9">
        <f>'REP P-2'!E22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 P-2'!#REF!</f>
        <v>#REF!</v>
      </c>
      <c r="B22" s="9"/>
      <c r="C22" s="9" t="e">
        <f>'REP P-2'!#REF!</f>
        <v>#REF!</v>
      </c>
      <c r="D22" s="9" t="e">
        <f>'REP P-2'!#REF!</f>
        <v>#REF!</v>
      </c>
      <c r="E22" s="9" t="e">
        <f>'REP P-2'!#REF!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 P-2'!#REF!</f>
        <v>#REF!</v>
      </c>
      <c r="B23" s="9"/>
      <c r="C23" s="9" t="e">
        <f>'REP P-2'!#REF!</f>
        <v>#REF!</v>
      </c>
      <c r="D23" s="9" t="e">
        <f>'REP P-2'!#REF!</f>
        <v>#REF!</v>
      </c>
      <c r="E23" s="9" t="e">
        <f>'REP P-2'!#REF!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P-2'!#REF!</f>
        <v>#REF!</v>
      </c>
      <c r="B24" s="9"/>
      <c r="C24" s="9" t="e">
        <f>'REP P-2'!#REF!</f>
        <v>#REF!</v>
      </c>
      <c r="D24" s="9" t="e">
        <f>'REP P-2'!#REF!</f>
        <v>#REF!</v>
      </c>
      <c r="E24" s="9" t="e">
        <f>'REP P-2'!#REF!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>
        <f>'REP P-2'!A23</f>
        <v>0</v>
      </c>
      <c r="B25" s="9"/>
      <c r="C25" s="9">
        <f>'REP P-2'!C23</f>
        <v>0</v>
      </c>
      <c r="D25" s="9">
        <f>'REP P-2'!D23</f>
        <v>0</v>
      </c>
      <c r="E25" s="9">
        <f>'REP P-2'!E23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'REP P-2'!A24</f>
        <v>0</v>
      </c>
      <c r="B26" s="9"/>
      <c r="C26" s="9">
        <f>'REP P-2'!C24</f>
        <v>0</v>
      </c>
      <c r="D26" s="9">
        <f>'REP P-2'!D24</f>
        <v>0</v>
      </c>
      <c r="E26" s="9">
        <f>'REP P-2'!E24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P-2'!A25</f>
        <v>0</v>
      </c>
      <c r="B27" s="9"/>
      <c r="C27" s="9">
        <f>'REP P-2'!C25</f>
        <v>0</v>
      </c>
      <c r="D27" s="9">
        <f>'REP P-2'!D25</f>
        <v>0</v>
      </c>
      <c r="E27" s="9">
        <f>'REP P-2'!E25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1" t="str">
        <f>B10</f>
        <v>ING. COSME HERNANDEZ LINARES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 P-2</vt:lpstr>
      <vt:lpstr>2</vt:lpstr>
      <vt:lpstr>3</vt:lpstr>
      <vt:lpstr>4</vt:lpstr>
      <vt:lpstr>'2'!Área_de_impresión</vt:lpstr>
      <vt:lpstr>'3'!Área_de_impresión</vt:lpstr>
      <vt:lpstr>'4'!Área_de_impresión</vt:lpstr>
      <vt:lpstr>'REP P-2'!Área_de_impresión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dcterms:created xsi:type="dcterms:W3CDTF">2021-11-22T14:45:25Z</dcterms:created>
  <dcterms:modified xsi:type="dcterms:W3CDTF">2023-05-09T03:14:49Z</dcterms:modified>
  <cp:category/>
  <cp:contentStatus/>
</cp:coreProperties>
</file>