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REPORTE PARC 1-4 (chl)\"/>
    </mc:Choice>
  </mc:AlternateContent>
  <bookViews>
    <workbookView xWindow="0" yWindow="0" windowWidth="20490" windowHeight="7665"/>
  </bookViews>
  <sheets>
    <sheet name="REP 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P-2'!$A$1:$N$34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6" i="10"/>
  <c r="I17" i="10"/>
  <c r="I18" i="10"/>
  <c r="L17" i="10" l="1"/>
  <c r="M26" i="10" l="1"/>
  <c r="I19" i="10" l="1"/>
  <c r="L19" i="10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4" i="22"/>
  <c r="J24" i="22" s="1"/>
  <c r="H24" i="22"/>
  <c r="L21" i="22"/>
  <c r="H21" i="22"/>
  <c r="H20" i="22"/>
  <c r="L19" i="22"/>
  <c r="L17" i="22"/>
  <c r="I17" i="22"/>
  <c r="J17" i="22" s="1"/>
  <c r="L15" i="22"/>
  <c r="I15" i="22"/>
  <c r="J15" i="22" s="1"/>
  <c r="H15" i="22"/>
  <c r="B34" i="10"/>
  <c r="N26" i="10"/>
  <c r="K26" i="10"/>
  <c r="G26" i="10"/>
  <c r="F26" i="10"/>
  <c r="E26" i="10"/>
  <c r="L18" i="10"/>
  <c r="L16" i="10"/>
  <c r="L15" i="10"/>
  <c r="L14" i="10"/>
  <c r="H19" i="22" l="1"/>
  <c r="I20" i="22"/>
  <c r="J20" i="22" s="1"/>
  <c r="H23" i="22"/>
  <c r="L27" i="22"/>
  <c r="I23" i="22"/>
  <c r="J23" i="22" s="1"/>
  <c r="I25" i="22"/>
  <c r="J25" i="22" s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<sst xmlns="http://schemas.openxmlformats.org/spreadsheetml/2006/main" count="157" uniqueCount="48">
  <si>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</si>
  <si>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</si>
  <si>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</si>
  <si>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</si>
  <si>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</si>
  <si>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</si>
  <si>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</si>
  <si>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</si>
  <si>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</si>
  <si>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</si>
  <si>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</si>
  <si>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</si>
  <si>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</si>
  <si>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</si>
  <si>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</si>
  <si>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</si>
  <si>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</si>
  <si>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</si>
  <si>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</si>
  <si>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</si>
  <si>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</si>
  <si>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</si>
  <si>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</si>
  <si>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</si>
  <si>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</si>
  <si>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</si>
  <si>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</si>
  <si>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</si>
  <si>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</si>
  <si>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</si>
  <si>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</si>
  <si>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</si>
  <si>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</si>
  <si>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</si>
  <si>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</si>
  <si>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</si>
  <si>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</si>
  <si>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602A</t>
  </si>
  <si>
    <t>602B</t>
  </si>
  <si>
    <t>802A</t>
  </si>
  <si>
    <t>802B</t>
  </si>
  <si>
    <t>MAQUINAS Y EQUIPOS TERMICOS</t>
  </si>
  <si>
    <t>APLICACIONES INDUSTRIALES</t>
  </si>
  <si>
    <t>502U</t>
  </si>
  <si>
    <t>802C</t>
  </si>
  <si>
    <t>FEB- JUL - 2023</t>
  </si>
  <si>
    <t>4°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</si>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</sst>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zoomScale="93" zoomScaleNormal="93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46</v>
      </c>
      <c r="C8" s="53"/>
      <c r="D8" s="14" t="s">
        <v>4</v>
      </c>
      <c r="E8" s="5">
        <v>6</v>
      </c>
      <c r="G8" s="4" t="s">
        <v>5</v>
      </c>
      <c r="H8" s="5">
        <v>3</v>
      </c>
      <c r="I8" s="52" t="s">
        <v>6</v>
      </c>
      <c r="J8" s="52"/>
      <c r="K8" s="52"/>
      <c r="L8" s="53" t="s">
        <v>45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41</v>
      </c>
      <c r="B14" s="9" t="s">
        <v>47</v>
      </c>
      <c r="C14" s="9" t="s">
        <v>37</v>
      </c>
      <c r="D14" s="9" t="s">
        <v>32</v>
      </c>
      <c r="E14" s="9">
        <v>16</v>
      </c>
      <c r="F14" s="9">
        <v>16</v>
      </c>
      <c r="G14" s="9"/>
      <c r="H14" s="10"/>
      <c r="I14" s="22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94</v>
      </c>
      <c r="N14" s="15">
        <v>0.56000000000000005</v>
      </c>
    </row>
    <row r="15" spans="1:14" s="11" customFormat="1" x14ac:dyDescent="0.2">
      <c r="A15" s="8" t="s">
        <v>41</v>
      </c>
      <c r="B15" s="9" t="s">
        <v>47</v>
      </c>
      <c r="C15" s="9" t="s">
        <v>38</v>
      </c>
      <c r="D15" s="9" t="s">
        <v>32</v>
      </c>
      <c r="E15" s="9">
        <v>14</v>
      </c>
      <c r="F15" s="9">
        <v>14</v>
      </c>
      <c r="G15" s="9"/>
      <c r="H15" s="10"/>
      <c r="I15" s="22">
        <f t="shared" si="0"/>
        <v>0</v>
      </c>
      <c r="J15" s="10"/>
      <c r="K15" s="9">
        <v>0</v>
      </c>
      <c r="L15" s="10">
        <f t="shared" si="1"/>
        <v>0</v>
      </c>
      <c r="M15" s="23">
        <v>93</v>
      </c>
      <c r="N15" s="15">
        <v>0.53</v>
      </c>
    </row>
    <row r="16" spans="1:14" s="11" customFormat="1" x14ac:dyDescent="0.2">
      <c r="A16" s="8" t="s">
        <v>42</v>
      </c>
      <c r="B16" s="9" t="s">
        <v>47</v>
      </c>
      <c r="C16" s="9" t="s">
        <v>39</v>
      </c>
      <c r="D16" s="9" t="s">
        <v>32</v>
      </c>
      <c r="E16" s="9">
        <v>39</v>
      </c>
      <c r="F16" s="9">
        <v>39</v>
      </c>
      <c r="G16" s="9"/>
      <c r="H16" s="10"/>
      <c r="I16" s="22">
        <f t="shared" si="0"/>
        <v>0</v>
      </c>
      <c r="J16" s="10"/>
      <c r="K16" s="9">
        <v>0</v>
      </c>
      <c r="L16" s="10">
        <f t="shared" si="1"/>
        <v>0</v>
      </c>
      <c r="M16" s="23">
        <v>94</v>
      </c>
      <c r="N16" s="15">
        <v>0.89</v>
      </c>
    </row>
    <row r="17" spans="1:14" s="11" customFormat="1" x14ac:dyDescent="0.2">
      <c r="A17" s="8" t="s">
        <v>42</v>
      </c>
      <c r="B17" s="9" t="s">
        <v>47</v>
      </c>
      <c r="C17" s="9" t="s">
        <v>40</v>
      </c>
      <c r="D17" s="9" t="s">
        <v>32</v>
      </c>
      <c r="E17" s="9">
        <v>18</v>
      </c>
      <c r="F17" s="9">
        <v>18</v>
      </c>
      <c r="G17" s="9"/>
      <c r="H17" s="10"/>
      <c r="I17" s="22">
        <f t="shared" si="0"/>
        <v>0</v>
      </c>
      <c r="J17" s="10"/>
      <c r="K17" s="9">
        <v>0</v>
      </c>
      <c r="L17" s="10">
        <f t="shared" ref="L17" si="2">K17/E17</f>
        <v>0</v>
      </c>
      <c r="M17" s="23">
        <v>94</v>
      </c>
      <c r="N17" s="15">
        <v>0.72</v>
      </c>
    </row>
    <row r="18" spans="1:14" s="11" customFormat="1" x14ac:dyDescent="0.2">
      <c r="A18" s="8" t="s">
        <v>42</v>
      </c>
      <c r="B18" s="9" t="s">
        <v>47</v>
      </c>
      <c r="C18" s="9" t="s">
        <v>44</v>
      </c>
      <c r="D18" s="9" t="s">
        <v>32</v>
      </c>
      <c r="E18" s="9">
        <v>1</v>
      </c>
      <c r="F18" s="9">
        <v>1</v>
      </c>
      <c r="G18" s="9"/>
      <c r="H18" s="10"/>
      <c r="I18" s="22">
        <f t="shared" si="0"/>
        <v>0</v>
      </c>
      <c r="J18" s="10"/>
      <c r="K18" s="9">
        <v>0</v>
      </c>
      <c r="L18" s="10">
        <f t="shared" si="1"/>
        <v>0</v>
      </c>
      <c r="M18" s="23">
        <v>100</v>
      </c>
      <c r="N18" s="15">
        <v>1</v>
      </c>
    </row>
    <row r="19" spans="1:14" s="11" customFormat="1" ht="16.5" customHeight="1" x14ac:dyDescent="0.2">
      <c r="A19" s="8" t="s">
        <v>35</v>
      </c>
      <c r="B19" s="9" t="s">
        <v>47</v>
      </c>
      <c r="C19" s="9" t="s">
        <v>43</v>
      </c>
      <c r="D19" s="9" t="s">
        <v>32</v>
      </c>
      <c r="E19" s="9">
        <v>12</v>
      </c>
      <c r="F19" s="9">
        <v>9</v>
      </c>
      <c r="G19" s="9"/>
      <c r="H19" s="21"/>
      <c r="I19" s="22">
        <f t="shared" si="0"/>
        <v>3</v>
      </c>
      <c r="J19" s="21"/>
      <c r="K19" s="22">
        <v>0</v>
      </c>
      <c r="L19" s="21">
        <f t="shared" si="1"/>
        <v>0</v>
      </c>
      <c r="M19" s="23">
        <v>66</v>
      </c>
      <c r="N19" s="15">
        <v>0.83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4" t="s">
        <v>23</v>
      </c>
      <c r="B26" s="25" t="s">
        <v>24</v>
      </c>
      <c r="C26" s="25" t="s">
        <v>24</v>
      </c>
      <c r="D26" s="25" t="s">
        <v>24</v>
      </c>
      <c r="E26" s="25">
        <f>SUM(E14:E25)</f>
        <v>100</v>
      </c>
      <c r="F26" s="25">
        <f>SUM(F14:F25)</f>
        <v>97</v>
      </c>
      <c r="G26" s="25">
        <f>SUM(G14:G25)</f>
        <v>0</v>
      </c>
      <c r="H26" s="26"/>
      <c r="I26" s="25">
        <f t="shared" si="0"/>
        <v>3</v>
      </c>
      <c r="J26" s="26"/>
      <c r="K26" s="25">
        <f>SUM(K14:K25)</f>
        <v>0</v>
      </c>
      <c r="L26" s="26">
        <f t="shared" si="1"/>
        <v>0</v>
      </c>
      <c r="M26" s="25">
        <f>ROUND(AVERAGE(M14:M25),2)</f>
        <v>90.17</v>
      </c>
      <c r="N26" s="27">
        <f>AVERAGE(N14:N25)</f>
        <v>0.755</v>
      </c>
    </row>
    <row r="27" spans="1:14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1:14" x14ac:dyDescent="0.2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4" x14ac:dyDescent="0.2">
      <c r="A31" s="31"/>
      <c r="B31" s="57" t="s">
        <v>26</v>
      </c>
      <c r="C31" s="57"/>
      <c r="D31" s="57"/>
      <c r="E31" s="32"/>
      <c r="F31" s="32"/>
      <c r="G31" s="58" t="s">
        <v>27</v>
      </c>
      <c r="H31" s="58"/>
      <c r="I31" s="58"/>
      <c r="J31" s="58"/>
      <c r="K31" s="32"/>
      <c r="L31" s="32"/>
      <c r="M31" s="32"/>
      <c r="N31" s="33"/>
    </row>
    <row r="32" spans="1:14" ht="23.25" customHeight="1" x14ac:dyDescent="0.2">
      <c r="A32" s="31"/>
      <c r="B32" s="59"/>
      <c r="C32" s="59"/>
      <c r="D32" s="59"/>
      <c r="E32" s="32"/>
      <c r="F32" s="32"/>
      <c r="G32" s="53"/>
      <c r="H32" s="53"/>
      <c r="I32" s="53"/>
      <c r="J32" s="53"/>
      <c r="K32" s="32"/>
      <c r="L32" s="32"/>
      <c r="M32" s="32"/>
      <c r="N32" s="33"/>
    </row>
    <row r="33" spans="1:14" ht="9.7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</row>
    <row r="34" spans="1:14" ht="45" customHeight="1" x14ac:dyDescent="0.2">
      <c r="A34" s="35"/>
      <c r="B34" s="56" t="str">
        <f>B10</f>
        <v>ING. COSME HERNANDEZ LINARES</v>
      </c>
      <c r="C34" s="56"/>
      <c r="D34" s="56"/>
      <c r="E34" s="36"/>
      <c r="F34" s="36"/>
      <c r="G34" s="56" t="s">
        <v>36</v>
      </c>
      <c r="H34" s="56"/>
      <c r="I34" s="56"/>
      <c r="J34" s="56"/>
      <c r="K34" s="37"/>
      <c r="L34" s="37"/>
      <c r="M34" s="37"/>
      <c r="N34" s="38"/>
    </row>
  </sheetData>
  <mergeCells count="29">
    <mergeCell ref="B34:D34"/>
    <mergeCell ref="G34:J34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52" t="s">
        <v>6</v>
      </c>
      <c r="J8" s="52"/>
      <c r="K8" s="52"/>
      <c r="L8" s="53" t="str">
        <f>'REP P-2'!L8</f>
        <v>FEB- JUL - 2023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P-2'!A14</f>
        <v>MAQUINAS Y EQUIPOS TERMICOS</v>
      </c>
      <c r="B14" s="9" t="s">
        <v>29</v>
      </c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2" spans="1:14" x14ac:dyDescent="0.2">
      <c r="A32" s="12"/>
    </row>
    <row r="33" spans="1:10" x14ac:dyDescent="0.2">
      <c r="B33" s="61" t="s">
        <v>26</v>
      </c>
      <c r="C33" s="61"/>
      <c r="D33" s="61"/>
      <c r="G33" s="39" t="s">
        <v>27</v>
      </c>
      <c r="H33" s="39"/>
      <c r="I33" s="39"/>
      <c r="J33" s="39"/>
    </row>
    <row r="34" spans="1:10" ht="62.25" customHeight="1" x14ac:dyDescent="0.2">
      <c r="B34" s="59"/>
      <c r="C34" s="59"/>
      <c r="D34" s="59"/>
      <c r="G34" s="53"/>
      <c r="H34" s="53"/>
      <c r="I34" s="53"/>
      <c r="J34" s="53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52" t="s">
        <v>6</v>
      </c>
      <c r="J8" s="52"/>
      <c r="K8" s="52"/>
      <c r="L8" s="53" t="str">
        <f>'REP P-2'!L8</f>
        <v>FEB- JUL - 2023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P-2'!A14</f>
        <v>MAQUINAS Y EQUIPOS TERMICOS</v>
      </c>
      <c r="B14" s="9"/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MAQUINAS Y EQUIPOS TERMICOS</v>
      </c>
      <c r="B15" s="9"/>
      <c r="C15" s="9" t="str">
        <f>'REP P-2'!C15</f>
        <v>602B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2" spans="1:14" x14ac:dyDescent="0.2">
      <c r="A32" s="12"/>
    </row>
    <row r="33" spans="1:10" x14ac:dyDescent="0.2">
      <c r="B33" s="61" t="s">
        <v>26</v>
      </c>
      <c r="C33" s="61"/>
      <c r="D33" s="61"/>
      <c r="G33" s="39" t="s">
        <v>27</v>
      </c>
      <c r="H33" s="39"/>
      <c r="I33" s="39"/>
      <c r="J33" s="39"/>
    </row>
    <row r="34" spans="1:10" ht="62.25" customHeight="1" x14ac:dyDescent="0.2">
      <c r="B34" s="59"/>
      <c r="C34" s="59"/>
      <c r="D34" s="59"/>
      <c r="G34" s="53"/>
      <c r="H34" s="53"/>
      <c r="I34" s="53"/>
      <c r="J34" s="53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52" t="s">
        <v>6</v>
      </c>
      <c r="J8" s="52"/>
      <c r="K8" s="52"/>
      <c r="L8" s="53" t="str">
        <f>'REP P-2'!L8</f>
        <v>FEB- JUL - 2023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P-2'!A14</f>
        <v>MAQUINAS Y EQUIPOS TERMICOS</v>
      </c>
      <c r="B14" s="9"/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MAQUINAS Y EQUIPOS TERMICOS</v>
      </c>
      <c r="B15" s="9"/>
      <c r="C15" s="9" t="str">
        <f>'REP P-2'!C15</f>
        <v>602B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2" spans="1:14" x14ac:dyDescent="0.2">
      <c r="A32" s="12"/>
    </row>
    <row r="33" spans="1:10" x14ac:dyDescent="0.2">
      <c r="B33" s="61" t="s">
        <v>26</v>
      </c>
      <c r="C33" s="61"/>
      <c r="D33" s="61"/>
      <c r="G33" s="39" t="s">
        <v>27</v>
      </c>
      <c r="H33" s="39"/>
      <c r="I33" s="39"/>
      <c r="J33" s="39"/>
    </row>
    <row r="34" spans="1:10" ht="62.25" customHeight="1" x14ac:dyDescent="0.2">
      <c r="B34" s="59"/>
      <c r="C34" s="59"/>
      <c r="D34" s="59"/>
      <c r="G34" s="53"/>
      <c r="H34" s="53"/>
      <c r="I34" s="53"/>
      <c r="J34" s="53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P-2</vt:lpstr>
      <vt:lpstr>2</vt:lpstr>
      <vt:lpstr>3</vt:lpstr>
      <vt:lpstr>4</vt:lpstr>
      <vt:lpstr>'2'!Área_de_impresión</vt:lpstr>
      <vt:lpstr>'3'!Área_de_impresión</vt:lpstr>
      <vt:lpstr>'4'!Área_de_impresión</vt:lpstr>
      <vt:lpstr>'REP 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2023-06-27T17:36:09Z</dcterms:modified>
  <cp:category/>
  <cp:contentStatus/>
</cp:coreProperties>
</file>