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1ER REPORTE\"/>
    </mc:Choice>
  </mc:AlternateContent>
  <xr:revisionPtr revIDLastSave="0" documentId="13_ncr:1_{AF92396F-EB5C-4089-A99C-7AB01CE280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H17" i="22"/>
  <c r="L16" i="22"/>
  <c r="I16" i="22"/>
  <c r="H16" i="22"/>
  <c r="L15" i="22"/>
  <c r="I15" i="22"/>
  <c r="H15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E28" i="23"/>
  <c r="H18" i="22"/>
  <c r="I18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<sst xmlns="http://schemas.openxmlformats.org/spreadsheetml/2006/main" count="185" uniqueCount="44">
  <si>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</si>
  <si>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</si>
  <si>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</si>
  <si>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</si>
  <si>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</si>
  <si>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</si>
  <si>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</si>
  <si>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</si>
  <si>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</si>
  <si>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</si>
  <si>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</si>
  <si>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</si>
  <si>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</si>
  <si>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</si>
  <si>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</si>
  <si>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</si>
  <si>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</si>
  <si>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</si>
  <si>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</si>
  <si>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</si>
  <si>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</si>
  <si>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</si>
  <si>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</si>
  <si>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</si>
  <si>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</si>
  <si>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</si>
  <si>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</si>
  <si>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</si>
  <si>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</si>
  <si>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</si>
  <si>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</si>
  <si>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</si>
  <si>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</si>
  <si>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II</t>
  </si>
  <si>
    <t>III</t>
  </si>
  <si>
    <t>Febrero - Julio 2023</t>
  </si>
  <si>
    <t>ADMINISTRACION ESTRATEGICA DEL CAPITAL HUMANO EN LAS ORGANIZACIONES</t>
  </si>
  <si>
    <t>807B</t>
  </si>
  <si>
    <t>GESTION DEL CAPITAL HUMANO</t>
  </si>
  <si>
    <t>507A</t>
  </si>
  <si>
    <t>HABILIDADES DIRECTIVAS II</t>
  </si>
  <si>
    <t>407B</t>
  </si>
  <si>
    <t>MERCADOTECNIA ESTRATEGICA Y COMERCIALIZACION</t>
  </si>
  <si>
    <t>807A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</si>
</sst>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19</v>
      </c>
      <c r="F14" s="9">
        <v>19</v>
      </c>
      <c r="G14" s="9"/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0.74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32</v>
      </c>
      <c r="E15" s="9">
        <v>3</v>
      </c>
      <c r="F15" s="9">
        <v>2</v>
      </c>
      <c r="G15" s="9"/>
      <c r="H15" s="10">
        <v>0.67</v>
      </c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0.67</v>
      </c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23</v>
      </c>
      <c r="F16" s="9">
        <v>19</v>
      </c>
      <c r="G16" s="9"/>
      <c r="H16" s="10">
        <v>0.83</v>
      </c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84</v>
      </c>
      <c r="N16" s="15">
        <v>0.74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25</v>
      </c>
      <c r="F17" s="9">
        <v>25</v>
      </c>
      <c r="G17" s="9"/>
      <c r="H17" s="10">
        <v>1</v>
      </c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0.68750000000000011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33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34</v>
      </c>
      <c r="G14" s="9"/>
      <c r="H14" s="10">
        <f t="shared" ref="H14:H18" si="0">F14/E14</f>
        <v>1.7894736842105263</v>
      </c>
      <c r="I14" s="9">
        <f t="shared" ref="I14:I28" si="1">(E14-SUM(F14:G14))-K14</f>
        <v>-15</v>
      </c>
      <c r="J14" s="10"/>
      <c r="K14" s="9">
        <v>0</v>
      </c>
      <c r="L14" s="10">
        <f t="shared" ref="L14:L28" si="2">K14/E14</f>
        <v>0</v>
      </c>
      <c r="M14" s="9">
        <v>80</v>
      </c>
      <c r="N14" s="15">
        <v>0.78</v>
      </c>
    </row>
    <row r="15" spans="1:14" s="11" customFormat="1" x14ac:dyDescent="0.2">
      <c r="A15" s="9" t="str">
        <f>'1'!A15</f>
        <v>GESTION DEL CAPITAL HUMANO</v>
      </c>
      <c r="B15" s="9" t="s">
        <v>33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20</v>
      </c>
      <c r="G15" s="9"/>
      <c r="H15" s="10">
        <f t="shared" si="0"/>
        <v>6.666666666666667</v>
      </c>
      <c r="I15" s="9">
        <f t="shared" si="1"/>
        <v>-17</v>
      </c>
      <c r="J15" s="10"/>
      <c r="K15" s="9">
        <v>0</v>
      </c>
      <c r="L15" s="10">
        <f t="shared" si="2"/>
        <v>0</v>
      </c>
      <c r="M15" s="9">
        <v>76</v>
      </c>
      <c r="N15" s="15">
        <v>0.8</v>
      </c>
    </row>
    <row r="16" spans="1:14" s="11" customFormat="1" x14ac:dyDescent="0.2">
      <c r="A16" s="9" t="str">
        <f>'1'!A16</f>
        <v>HABILIDADES DIRECTIVAS II</v>
      </c>
      <c r="B16" s="9" t="s">
        <v>33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27</v>
      </c>
      <c r="G16" s="9"/>
      <c r="H16" s="10">
        <f t="shared" si="0"/>
        <v>1.173913043478261</v>
      </c>
      <c r="I16" s="9">
        <f t="shared" si="1"/>
        <v>-4</v>
      </c>
      <c r="J16" s="10"/>
      <c r="K16" s="9">
        <v>0</v>
      </c>
      <c r="L16" s="10">
        <f t="shared" si="2"/>
        <v>0</v>
      </c>
      <c r="M16" s="9">
        <v>87</v>
      </c>
      <c r="N16" s="15">
        <v>0.8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33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22</v>
      </c>
      <c r="G17" s="9"/>
      <c r="H17" s="10">
        <f t="shared" si="0"/>
        <v>0.88</v>
      </c>
      <c r="I17" s="9">
        <f t="shared" si="1"/>
        <v>3</v>
      </c>
      <c r="J17" s="10"/>
      <c r="K17" s="9">
        <v>0</v>
      </c>
      <c r="L17" s="10">
        <f t="shared" si="2"/>
        <v>0</v>
      </c>
      <c r="M17" s="9">
        <v>94</v>
      </c>
      <c r="N17" s="15">
        <v>0.77</v>
      </c>
    </row>
    <row r="18" spans="1:14" s="11" customFormat="1" x14ac:dyDescent="0.2">
      <c r="A18" s="9">
        <f>'1'!A18</f>
        <v>0</v>
      </c>
      <c r="B18" s="9" t="s">
        <v>33</v>
      </c>
      <c r="C18" s="9">
        <f>'1'!C18</f>
        <v>0</v>
      </c>
      <c r="D18" s="9">
        <f>'1'!D18</f>
        <v>0</v>
      </c>
      <c r="E18" s="9">
        <f>'1'!E18</f>
        <v>0</v>
      </c>
      <c r="F18" s="9">
        <v>19</v>
      </c>
      <c r="G18" s="9"/>
      <c r="H18" s="10" t="e">
        <f t="shared" si="0"/>
        <v>#DIV/0!</v>
      </c>
      <c r="I18" s="9">
        <f t="shared" si="1"/>
        <v>-19</v>
      </c>
      <c r="J18" s="10"/>
      <c r="K18" s="9">
        <v>0</v>
      </c>
      <c r="L18" s="10" t="e">
        <f t="shared" si="2"/>
        <v>#DIV/0!</v>
      </c>
      <c r="M18" s="9">
        <v>77</v>
      </c>
      <c r="N18" s="15">
        <v>0.79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122</v>
      </c>
      <c r="G28" s="17">
        <f>SUM(G14:G27)</f>
        <v>0</v>
      </c>
      <c r="H28" s="18">
        <f>SUM(F28:G28)/E28</f>
        <v>1.7428571428571429</v>
      </c>
      <c r="I28" s="17">
        <f t="shared" si="1"/>
        <v>-52</v>
      </c>
      <c r="J28" s="18">
        <f t="shared" ref="J28" si="3">I28/E28</f>
        <v>-0.74285714285714288</v>
      </c>
      <c r="K28" s="17">
        <f>SUM(K14:K27)</f>
        <v>0</v>
      </c>
      <c r="L28" s="18">
        <f t="shared" si="2"/>
        <v>0</v>
      </c>
      <c r="M28" s="17">
        <f>AVERAGE(M14:M27)</f>
        <v>82.8</v>
      </c>
      <c r="N28" s="19">
        <f>AVERAGE(N14:N27)</f>
        <v>0.78800000000000003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HABILIDADES DIRECTIVAS II</v>
      </c>
      <c r="B16" s="9" t="s">
        <v>34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v>0.93</v>
      </c>
      <c r="I16" s="9">
        <v>2</v>
      </c>
      <c r="J16" s="10"/>
      <c r="K16" s="9">
        <v>0</v>
      </c>
      <c r="L16" s="10">
        <f t="shared" ref="L16:L28" si="0">K16/E16</f>
        <v>0</v>
      </c>
      <c r="M16" s="9">
        <v>87</v>
      </c>
      <c r="N16" s="15">
        <v>0.76659999999999995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34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v>0.91</v>
      </c>
      <c r="I17" s="9">
        <v>2</v>
      </c>
      <c r="J17" s="10"/>
      <c r="K17" s="9">
        <v>0</v>
      </c>
      <c r="L17" s="10">
        <f t="shared" si="0"/>
        <v>0</v>
      </c>
      <c r="M17" s="9">
        <v>89</v>
      </c>
      <c r="N17" s="15">
        <v>0.91</v>
      </c>
    </row>
    <row r="18" spans="1:14" s="11" customFormat="1" x14ac:dyDescent="0.2">
      <c r="A18" s="9">
        <f>'1'!A18</f>
        <v>0</v>
      </c>
      <c r="B18" s="9" t="s">
        <v>34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0.71</v>
      </c>
      <c r="I18" s="9">
        <v>7</v>
      </c>
      <c r="J18" s="10"/>
      <c r="K18" s="9">
        <v>0</v>
      </c>
      <c r="L18" s="10" t="e">
        <f t="shared" si="0"/>
        <v>#DIV/0!</v>
      </c>
      <c r="M18" s="9">
        <v>63</v>
      </c>
      <c r="N18" s="15">
        <v>0.71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70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>
        <f>AVERAGE(M14:M27)</f>
        <v>79.666666666666671</v>
      </c>
      <c r="N28" s="19">
        <f>AVERAGE(N14:N27)</f>
        <v>0.79553333333333331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2023-03-24T18:28:57Z</dcterms:modified>
  <cp:category/>
  <cp:contentStatus/>
</cp:coreProperties>
</file>