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S PARCIALES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L17" i="24"/>
  <c r="I17" i="24"/>
  <c r="L16" i="24"/>
  <c r="I16" i="24"/>
  <c r="L15" i="24"/>
  <c r="I15" i="24"/>
  <c r="L14" i="24"/>
  <c r="I14" i="24"/>
  <c r="A16" i="22" l="1"/>
  <c r="C16" i="22"/>
  <c r="D16" i="22"/>
  <c r="E16" i="22"/>
  <c r="I16" i="22"/>
  <c r="L16" i="22"/>
  <c r="A17" i="22"/>
  <c r="C17" i="22"/>
  <c r="D17" i="22"/>
  <c r="I17" i="22"/>
  <c r="L17" i="22"/>
  <c r="A19" i="22"/>
  <c r="C19" i="22"/>
  <c r="D19" i="22"/>
  <c r="E19" i="22"/>
  <c r="I19" i="22"/>
  <c r="L19" i="22"/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A20" i="22"/>
  <c r="C20" i="22"/>
  <c r="D20" i="22"/>
  <c r="I20" i="22"/>
  <c r="A21" i="22"/>
  <c r="C21" i="22"/>
  <c r="D21" i="22"/>
  <c r="E21" i="22"/>
  <c r="L21" i="22" s="1"/>
  <c r="C14" i="22"/>
  <c r="D14" i="22"/>
  <c r="A14" i="22"/>
  <c r="B10" i="22"/>
  <c r="B40" i="22" s="1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L20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5" i="23"/>
  <c r="L16" i="23"/>
  <c r="L17" i="23"/>
  <c r="L18" i="23"/>
  <c r="E28" i="23"/>
  <c r="I21" i="22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<sst xmlns="http://schemas.openxmlformats.org/spreadsheetml/2006/main" count="211" uniqueCount="53">
  <si>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</si>
  <si>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</si>
  <si>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</si>
  <si>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</si>
  <si>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</si>
  <si>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</si>
  <si>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</si>
  <si>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</si>
  <si>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</si>
  <si>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</si>
  <si>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</si>
  <si>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</si>
  <si>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</si>
  <si>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</si>
  <si>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</si>
  <si>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</si>
  <si>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</si>
  <si>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</si>
  <si>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</si>
  <si>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</si>
  <si>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</si>
  <si>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</si>
  <si>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</si>
  <si>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</si>
  <si>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</si>
  <si>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</si>
  <si>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</si>
  <si>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</si>
  <si>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</si>
  <si>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</si>
  <si>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</si>
  <si>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</si>
  <si>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</si>
  <si>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</si>
  <si>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</si>
  <si>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</si>
  <si>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LADM</t>
  </si>
  <si>
    <t>S/E</t>
  </si>
  <si>
    <t>Verónica Guerrero Hernández</t>
  </si>
  <si>
    <t>Fundamentos de Gestión de Servicios de TI</t>
  </si>
  <si>
    <t>Desarrollo e Implementación de Sistemas de Información</t>
  </si>
  <si>
    <t>810A</t>
  </si>
  <si>
    <t>610A</t>
  </si>
  <si>
    <t>605A</t>
  </si>
  <si>
    <t>605B</t>
  </si>
  <si>
    <t>INGENIERÍA INFORMÁTICA</t>
  </si>
  <si>
    <t>FEB - JUL 2023</t>
  </si>
  <si>
    <t>ME. GUADALUPE ZETINA CRUZ</t>
  </si>
  <si>
    <t>DRA. VERÓNICA GUERRERO HERNÁNDEZ</t>
  </si>
  <si>
    <t>II</t>
  </si>
  <si>
    <t>III</t>
  </si>
  <si>
    <t>IV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</si>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</sst>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H14" sqref="H14: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32</v>
      </c>
      <c r="B14" s="9" t="s">
        <v>37</v>
      </c>
      <c r="C14" s="9" t="s">
        <v>41</v>
      </c>
      <c r="D14" s="9" t="s">
        <v>35</v>
      </c>
      <c r="E14" s="9">
        <v>19</v>
      </c>
      <c r="F14" s="9"/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 t="s">
        <v>42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40</v>
      </c>
      <c r="B16" s="9" t="s">
        <v>37</v>
      </c>
      <c r="C16" s="9" t="s">
        <v>42</v>
      </c>
      <c r="D16" s="9" t="s">
        <v>35</v>
      </c>
      <c r="E16" s="9"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31</v>
      </c>
      <c r="B17" s="9" t="s">
        <v>37</v>
      </c>
      <c r="C17" s="9" t="s">
        <v>43</v>
      </c>
      <c r="D17" s="9" t="s">
        <v>36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31</v>
      </c>
      <c r="B18" s="9" t="s">
        <v>37</v>
      </c>
      <c r="C18" s="9" t="s">
        <v>44</v>
      </c>
      <c r="D18" s="9" t="s">
        <v>36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88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48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4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>
        <v>18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84</v>
      </c>
      <c r="N14" s="15">
        <v>0.74</v>
      </c>
    </row>
    <row r="15" spans="1:14" s="11" customFormat="1" x14ac:dyDescent="0.2">
      <c r="A15" s="9" t="str">
        <f>'1'!A15</f>
        <v>Fundamentos de Gestión de Servicios de TI</v>
      </c>
      <c r="B15" s="9" t="s">
        <v>21</v>
      </c>
      <c r="C15" s="9" t="s">
        <v>42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0.59</v>
      </c>
    </row>
    <row r="16" spans="1:14" s="11" customFormat="1" x14ac:dyDescent="0.2">
      <c r="A16" s="9" t="str">
        <f>'1'!A15</f>
        <v>Fundamentos de Gestión de Servicios de TI</v>
      </c>
      <c r="B16" s="9" t="s">
        <v>49</v>
      </c>
      <c r="C16" s="9" t="str">
        <f>'1'!C15</f>
        <v>610A</v>
      </c>
      <c r="D16" s="9" t="str">
        <f>'1'!D15</f>
        <v>IINF</v>
      </c>
      <c r="E16" s="9">
        <f>'1'!E15</f>
        <v>17</v>
      </c>
      <c r="F16" s="9">
        <v>16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0.76</v>
      </c>
    </row>
    <row r="17" spans="1:14" s="11" customFormat="1" x14ac:dyDescent="0.2">
      <c r="A17" s="9" t="str">
        <f>'1'!A15</f>
        <v>Fundamentos de Gestión de Servicios de TI</v>
      </c>
      <c r="B17" s="9" t="s">
        <v>50</v>
      </c>
      <c r="C17" s="9" t="str">
        <f>'1'!C16</f>
        <v>610A</v>
      </c>
      <c r="D17" s="9" t="str">
        <f>'1'!D16</f>
        <v>IINF</v>
      </c>
      <c r="E17" s="9"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92</v>
      </c>
      <c r="N17" s="15">
        <v>0.71</v>
      </c>
    </row>
    <row r="18" spans="1:14" s="11" customFormat="1" ht="25.5" x14ac:dyDescent="0.2">
      <c r="A18" s="9" t="s">
        <v>40</v>
      </c>
      <c r="B18" s="9" t="s">
        <v>21</v>
      </c>
      <c r="C18" s="9" t="s">
        <v>42</v>
      </c>
      <c r="D18" s="9" t="s">
        <v>35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0.56000000000000005</v>
      </c>
    </row>
    <row r="19" spans="1:14" s="11" customFormat="1" ht="25.5" x14ac:dyDescent="0.2">
      <c r="A19" s="9" t="str">
        <f>'1'!A16</f>
        <v>Desarrollo e Implementación de Sistemas de Información</v>
      </c>
      <c r="B19" s="9" t="s">
        <v>49</v>
      </c>
      <c r="C19" s="9" t="str">
        <f>'1'!C16</f>
        <v>610A</v>
      </c>
      <c r="D19" s="9" t="str">
        <f>'1'!D16</f>
        <v>IINF</v>
      </c>
      <c r="E19" s="9">
        <f>'1'!E16</f>
        <v>16</v>
      </c>
      <c r="F19" s="9">
        <v>14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80</v>
      </c>
      <c r="N19" s="15">
        <v>0.63</v>
      </c>
    </row>
    <row r="20" spans="1:14" s="11" customFormat="1" x14ac:dyDescent="0.2">
      <c r="A20" s="9" t="str">
        <f>'1'!A17</f>
        <v>Taller de Investigación I</v>
      </c>
      <c r="B20" s="9" t="s">
        <v>21</v>
      </c>
      <c r="C20" s="9" t="str">
        <f>'1'!C17</f>
        <v>605A</v>
      </c>
      <c r="D20" s="9" t="str">
        <f>'1'!D17</f>
        <v>LADM</v>
      </c>
      <c r="E20" s="9">
        <v>30</v>
      </c>
      <c r="F20" s="9">
        <v>30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93</v>
      </c>
      <c r="N20" s="15">
        <v>0.77</v>
      </c>
    </row>
    <row r="21" spans="1:14" s="11" customFormat="1" x14ac:dyDescent="0.2">
      <c r="A21" s="9" t="str">
        <f>'1'!A18</f>
        <v>Taller de Investigación I</v>
      </c>
      <c r="B21" s="9" t="s">
        <v>21</v>
      </c>
      <c r="C21" s="9" t="str">
        <f>'1'!C18</f>
        <v>605B</v>
      </c>
      <c r="D21" s="9" t="str">
        <f>'1'!D18</f>
        <v>LADM</v>
      </c>
      <c r="E21" s="9">
        <f>'1'!E18</f>
        <v>6</v>
      </c>
      <c r="F21" s="9">
        <v>6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98</v>
      </c>
      <c r="N21" s="15">
        <v>0.83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138</v>
      </c>
      <c r="F31" s="17">
        <f>SUM(F14:F30)</f>
        <v>134</v>
      </c>
      <c r="G31" s="17">
        <f>SUM(G14:G30)</f>
        <v>0</v>
      </c>
      <c r="H31" s="18">
        <f>SUM(F31:G31)/E31</f>
        <v>0.97101449275362317</v>
      </c>
      <c r="I31" s="17">
        <f t="shared" si="0"/>
        <v>4</v>
      </c>
      <c r="J31" s="18">
        <f t="shared" ref="J31" si="6">I31/E31</f>
        <v>2.8985507246376812E-2</v>
      </c>
      <c r="K31" s="17">
        <f>SUM(K14:K30)</f>
        <v>0</v>
      </c>
      <c r="L31" s="18">
        <f t="shared" si="1"/>
        <v>0</v>
      </c>
      <c r="M31" s="17">
        <f>AVERAGE(M14:M30)</f>
        <v>89.5</v>
      </c>
      <c r="N31" s="19">
        <f>AVERAGE(N14:N30)</f>
        <v>0.69874999999999998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49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0.53</v>
      </c>
    </row>
    <row r="15" spans="1:14" s="11" customFormat="1" x14ac:dyDescent="0.2">
      <c r="A15" s="9" t="str">
        <f>'1'!A15</f>
        <v>Fundamentos de Gestión de Servicios de TI</v>
      </c>
      <c r="B15" s="9" t="s">
        <v>51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0.71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50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16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0.69</v>
      </c>
    </row>
    <row r="17" spans="1:14" s="11" customFormat="1" x14ac:dyDescent="0.2">
      <c r="A17" s="9" t="str">
        <f>'1'!A17</f>
        <v>Taller de Investigación I</v>
      </c>
      <c r="B17" s="9" t="s">
        <v>49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>
        <v>30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0.77</v>
      </c>
    </row>
    <row r="18" spans="1:14" s="11" customFormat="1" x14ac:dyDescent="0.2">
      <c r="A18" s="9" t="str">
        <f>'1'!A18</f>
        <v>Taller de Investigación I</v>
      </c>
      <c r="B18" s="9" t="s">
        <v>49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0.74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F19" sqref="F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37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>
        <v>0</v>
      </c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9" t="str">
        <f>'1'!A15</f>
        <v>Fundamentos de Gestión de Servicios de TI</v>
      </c>
      <c r="B15" s="9" t="s">
        <v>37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>
        <v>0</v>
      </c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 t="s">
        <v>37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 t="s">
        <v>37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>
        <v>0</v>
      </c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 t="s">
        <v>37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0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88</v>
      </c>
      <c r="J28" s="18">
        <f t="shared" ref="J28" si="3">I28/E28</f>
        <v>1</v>
      </c>
      <c r="K28" s="17">
        <f>SUM(K14:K27)</f>
        <v>0</v>
      </c>
      <c r="L28" s="18">
        <f t="shared" ref="L28" si="4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>(F14+G14)/E14</f>
        <v>0</v>
      </c>
      <c r="I14" s="9">
        <f t="shared" ref="I14:I28" si="0">(E14-SUM(F14:G14))-K14</f>
        <v>19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18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3"/>
        <v>0</v>
      </c>
      <c r="I17" s="9">
        <f t="shared" si="0"/>
        <v>30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3"/>
        <v>0</v>
      </c>
      <c r="I18" s="9">
        <f t="shared" si="0"/>
        <v>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2023-06-23T17:44:42Z</dcterms:modified>
  <cp:category/>
  <cp:contentStatus/>
</cp:coreProperties>
</file>