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 2023\REPORTES 2023\REPORTES PARCIALES\"/>
    </mc:Choice>
  </mc:AlternateContent>
  <bookViews>
    <workbookView xWindow="-120" yWindow="-120" windowWidth="20730" windowHeight="1116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'2'!$A$1:$N$40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4" l="1"/>
  <c r="I18" i="24"/>
  <c r="L17" i="24"/>
  <c r="I17" i="24"/>
  <c r="L16" i="24"/>
  <c r="I16" i="24"/>
  <c r="L15" i="24"/>
  <c r="I15" i="24"/>
  <c r="L14" i="24"/>
  <c r="I14" i="24"/>
  <c r="A16" i="22" l="1"/>
  <c r="C16" i="22"/>
  <c r="D16" i="22"/>
  <c r="E16" i="22"/>
  <c r="I16" i="22"/>
  <c r="L16" i="22"/>
  <c r="A17" i="22"/>
  <c r="C17" i="22"/>
  <c r="D17" i="22"/>
  <c r="I17" i="22"/>
  <c r="L17" i="22"/>
  <c r="A19" i="22"/>
  <c r="C19" i="22"/>
  <c r="D19" i="22"/>
  <c r="E19" i="22"/>
  <c r="I19" i="22"/>
  <c r="L19" i="22"/>
  <c r="M28" i="10" l="1"/>
  <c r="N28" i="10"/>
  <c r="L18" i="10"/>
  <c r="L15" i="10"/>
  <c r="L16" i="10"/>
  <c r="L17" i="10"/>
  <c r="K28" i="10"/>
  <c r="G28" i="10"/>
  <c r="F28" i="10"/>
  <c r="E28" i="10"/>
  <c r="L14" i="10"/>
  <c r="L28" i="10" l="1"/>
  <c r="I28" i="10"/>
  <c r="N28" i="25"/>
  <c r="M28" i="25"/>
  <c r="K28" i="25"/>
  <c r="G28" i="25"/>
  <c r="F28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A20" i="22"/>
  <c r="C20" i="22"/>
  <c r="D20" i="22"/>
  <c r="I20" i="22"/>
  <c r="A21" i="22"/>
  <c r="C21" i="22"/>
  <c r="D21" i="22"/>
  <c r="E21" i="22"/>
  <c r="L21" i="22" s="1"/>
  <c r="C14" i="22"/>
  <c r="D14" i="22"/>
  <c r="A14" i="22"/>
  <c r="B10" i="22"/>
  <c r="B40" i="22" s="1"/>
  <c r="L8" i="22"/>
  <c r="N31" i="22"/>
  <c r="M31" i="22"/>
  <c r="K31" i="22"/>
  <c r="G31" i="22"/>
  <c r="F31" i="22"/>
  <c r="I18" i="10"/>
  <c r="I17" i="10"/>
  <c r="I16" i="10"/>
  <c r="I15" i="10"/>
  <c r="I14" i="10"/>
  <c r="I18" i="25" l="1"/>
  <c r="J18" i="25" s="1"/>
  <c r="H18" i="25"/>
  <c r="I17" i="25"/>
  <c r="J17" i="25" s="1"/>
  <c r="H17" i="25"/>
  <c r="I16" i="25"/>
  <c r="J16" i="25" s="1"/>
  <c r="H16" i="25"/>
  <c r="I15" i="25"/>
  <c r="J15" i="25" s="1"/>
  <c r="H15" i="25"/>
  <c r="I14" i="25"/>
  <c r="J14" i="25" s="1"/>
  <c r="H14" i="25"/>
  <c r="L20" i="22"/>
  <c r="I14" i="22"/>
  <c r="L14" i="25"/>
  <c r="L15" i="25"/>
  <c r="L16" i="25"/>
  <c r="L17" i="25"/>
  <c r="L18" i="25"/>
  <c r="E28" i="25"/>
  <c r="E28" i="24"/>
  <c r="L14" i="23"/>
  <c r="L15" i="23"/>
  <c r="L16" i="23"/>
  <c r="L17" i="23"/>
  <c r="L18" i="23"/>
  <c r="E28" i="23"/>
  <c r="I21" i="22"/>
  <c r="L14" i="22"/>
  <c r="E31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1" i="22"/>
  <c r="J31" i="22" s="1"/>
  <c r="H31" i="22"/>
  <c r="L31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<sst xmlns="http://schemas.openxmlformats.org/spreadsheetml/2006/main" count="218" uniqueCount="54">
  <si>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</si>
  <si>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</si>
  <si>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</si>
  <si>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</si>
  <si>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</si>
  <si>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</si>
  <si>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</si>
  <si>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</si>
  <si>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</si>
  <si>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</si>
  <si>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</si>
  <si>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</si>
  <si>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</si>
  <si>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</si>
  <si>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</si>
  <si>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</si>
  <si>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</si>
  <si>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</si>
  <si>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</si>
  <si>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</si>
  <si>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</si>
  <si>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</si>
  <si>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</si>
  <si>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</si>
  <si>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</si>
  <si>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</si>
  <si>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</si>
  <si>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</si>
  <si>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</si>
  <si>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</si>
  <si>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</si>
  <si>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Investigación I</t>
  </si>
  <si>
    <t>Taller de Investigación II</t>
  </si>
  <si>
    <t>ME. Guadalupe Zetina Cruz</t>
  </si>
  <si>
    <t>INFORMATICA</t>
  </si>
  <si>
    <t>IINF</t>
  </si>
  <si>
    <t>LADM</t>
  </si>
  <si>
    <t>S/E</t>
  </si>
  <si>
    <t>Verónica Guerrero Hernández</t>
  </si>
  <si>
    <t>Fundamentos de Gestión de Servicios de TI</t>
  </si>
  <si>
    <t>Desarrollo e Implementación de Sistemas de Información</t>
  </si>
  <si>
    <t>810A</t>
  </si>
  <si>
    <t>610A</t>
  </si>
  <si>
    <t>605A</t>
  </si>
  <si>
    <t>605B</t>
  </si>
  <si>
    <t>INGENIERÍA INFORMÁTICA</t>
  </si>
  <si>
    <t>FEB - JUL 2023</t>
  </si>
  <si>
    <t>ME. GUADALUPE ZETINA CRUZ</t>
  </si>
  <si>
    <t>DRA. VERÓNICA GUERRERO HERNÁNDEZ</t>
  </si>
  <si>
    <t>II</t>
  </si>
  <si>
    <t>III</t>
  </si>
  <si>
    <t>IV</t>
  </si>
  <si>
    <t>INFORMÁTICA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</si>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</sst>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H14" sqref="H14:M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45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46</v>
      </c>
      <c r="M8" s="28"/>
      <c r="N8" s="28"/>
    </row>
    <row r="10" spans="1:14" x14ac:dyDescent="0.2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32</v>
      </c>
      <c r="B14" s="9" t="s">
        <v>37</v>
      </c>
      <c r="C14" s="9" t="s">
        <v>41</v>
      </c>
      <c r="D14" s="9" t="s">
        <v>35</v>
      </c>
      <c r="E14" s="9">
        <v>19</v>
      </c>
      <c r="F14" s="9"/>
      <c r="G14" s="9"/>
      <c r="H14" s="10"/>
      <c r="I14" s="9">
        <f t="shared" ref="I14:I18" si="0">(E14-SUM(F14:G14))-K14</f>
        <v>19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2">
      <c r="A15" s="8" t="s">
        <v>39</v>
      </c>
      <c r="B15" s="9" t="s">
        <v>37</v>
      </c>
      <c r="C15" s="9" t="s">
        <v>42</v>
      </c>
      <c r="D15" s="9" t="s">
        <v>35</v>
      </c>
      <c r="E15" s="9">
        <v>17</v>
      </c>
      <c r="F15" s="9"/>
      <c r="G15" s="9"/>
      <c r="H15" s="10"/>
      <c r="I15" s="9">
        <f t="shared" si="0"/>
        <v>17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8" t="s">
        <v>40</v>
      </c>
      <c r="B16" s="9" t="s">
        <v>37</v>
      </c>
      <c r="C16" s="9" t="s">
        <v>42</v>
      </c>
      <c r="D16" s="9" t="s">
        <v>35</v>
      </c>
      <c r="E16" s="9">
        <v>16</v>
      </c>
      <c r="F16" s="9"/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31</v>
      </c>
      <c r="B17" s="9" t="s">
        <v>37</v>
      </c>
      <c r="C17" s="9" t="s">
        <v>43</v>
      </c>
      <c r="D17" s="9" t="s">
        <v>36</v>
      </c>
      <c r="E17" s="9">
        <v>30</v>
      </c>
      <c r="F17" s="9"/>
      <c r="G17" s="9"/>
      <c r="H17" s="10"/>
      <c r="I17" s="9">
        <f t="shared" si="0"/>
        <v>30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 t="s">
        <v>31</v>
      </c>
      <c r="B18" s="9" t="s">
        <v>37</v>
      </c>
      <c r="C18" s="9" t="s">
        <v>44</v>
      </c>
      <c r="D18" s="9" t="s">
        <v>36</v>
      </c>
      <c r="E18" s="9">
        <v>6</v>
      </c>
      <c r="F18" s="9"/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/>
      <c r="I28" s="17">
        <f t="shared" ref="I28" si="2">(E28-SUM(F28:G28))-K28</f>
        <v>88</v>
      </c>
      <c r="J28" s="18"/>
      <c r="K28" s="17">
        <f>SUM(K14:K27)</f>
        <v>0</v>
      </c>
      <c r="L28" s="18">
        <f t="shared" ref="L28" si="3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48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4" zoomScale="85" zoomScaleNormal="85" zoomScaleSheetLayoutView="100" workbookViewId="0">
      <selection activeCell="G40" sqref="G40:J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5</v>
      </c>
      <c r="F8"/>
      <c r="G8" s="4" t="s">
        <v>6</v>
      </c>
      <c r="H8" s="20">
        <v>4</v>
      </c>
      <c r="I8" s="34" t="s">
        <v>7</v>
      </c>
      <c r="J8" s="34"/>
      <c r="K8" s="34"/>
      <c r="L8" s="28" t="str">
        <f>'1'!L8</f>
        <v>FEB - JUL 2023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 t="s">
        <v>21</v>
      </c>
      <c r="C14" s="9" t="str">
        <f>'1'!C14</f>
        <v>810A</v>
      </c>
      <c r="D14" s="9" t="str">
        <f>'1'!D14</f>
        <v>IINF</v>
      </c>
      <c r="E14" s="9">
        <v>19</v>
      </c>
      <c r="F14" s="9">
        <v>18</v>
      </c>
      <c r="G14" s="9"/>
      <c r="H14" s="10"/>
      <c r="I14" s="9">
        <f t="shared" ref="I14:I31" si="0">(E14-SUM(F14:G14))-K14</f>
        <v>1</v>
      </c>
      <c r="J14" s="10"/>
      <c r="K14" s="9">
        <v>0</v>
      </c>
      <c r="L14" s="10">
        <f t="shared" ref="L14:L31" si="1">K14/E14</f>
        <v>0</v>
      </c>
      <c r="M14" s="9">
        <v>84</v>
      </c>
      <c r="N14" s="15">
        <v>0.74</v>
      </c>
    </row>
    <row r="15" spans="1:14" s="11" customFormat="1" x14ac:dyDescent="0.2">
      <c r="A15" s="9" t="str">
        <f>'1'!A15</f>
        <v>Fundamentos de Gestión de Servicios de TI</v>
      </c>
      <c r="B15" s="9" t="s">
        <v>21</v>
      </c>
      <c r="C15" s="9" t="s">
        <v>42</v>
      </c>
      <c r="D15" s="9" t="s">
        <v>35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91</v>
      </c>
      <c r="N15" s="15">
        <v>0.59</v>
      </c>
    </row>
    <row r="16" spans="1:14" s="11" customFormat="1" x14ac:dyDescent="0.2">
      <c r="A16" s="9" t="str">
        <f>'1'!A15</f>
        <v>Fundamentos de Gestión de Servicios de TI</v>
      </c>
      <c r="B16" s="9" t="s">
        <v>49</v>
      </c>
      <c r="C16" s="9" t="str">
        <f>'1'!C15</f>
        <v>610A</v>
      </c>
      <c r="D16" s="9" t="str">
        <f>'1'!D15</f>
        <v>IINF</v>
      </c>
      <c r="E16" s="9">
        <f>'1'!E15</f>
        <v>17</v>
      </c>
      <c r="F16" s="9">
        <v>16</v>
      </c>
      <c r="G16" s="9"/>
      <c r="H16" s="10"/>
      <c r="I16" s="9">
        <f t="shared" ref="I16" si="2">(E16-SUM(F16:G16))-K16</f>
        <v>1</v>
      </c>
      <c r="J16" s="10"/>
      <c r="K16" s="9">
        <v>0</v>
      </c>
      <c r="L16" s="10">
        <f t="shared" ref="L16" si="3">K16/E16</f>
        <v>0</v>
      </c>
      <c r="M16" s="9">
        <v>88</v>
      </c>
      <c r="N16" s="15">
        <v>0.76</v>
      </c>
    </row>
    <row r="17" spans="1:14" s="11" customFormat="1" x14ac:dyDescent="0.2">
      <c r="A17" s="9" t="str">
        <f>'1'!A15</f>
        <v>Fundamentos de Gestión de Servicios de TI</v>
      </c>
      <c r="B17" s="9" t="s">
        <v>50</v>
      </c>
      <c r="C17" s="9" t="str">
        <f>'1'!C16</f>
        <v>610A</v>
      </c>
      <c r="D17" s="9" t="str">
        <f>'1'!D16</f>
        <v>IINF</v>
      </c>
      <c r="E17" s="9">
        <v>17</v>
      </c>
      <c r="F17" s="9">
        <v>17</v>
      </c>
      <c r="G17" s="9"/>
      <c r="H17" s="10"/>
      <c r="I17" s="9">
        <f t="shared" ref="I17" si="4">(E17-SUM(F17:G17))-K17</f>
        <v>0</v>
      </c>
      <c r="J17" s="10"/>
      <c r="K17" s="9">
        <v>0</v>
      </c>
      <c r="L17" s="10">
        <f t="shared" ref="L17" si="5">K17/E17</f>
        <v>0</v>
      </c>
      <c r="M17" s="9">
        <v>92</v>
      </c>
      <c r="N17" s="15">
        <v>0.71</v>
      </c>
    </row>
    <row r="18" spans="1:14" s="11" customFormat="1" ht="25.5" x14ac:dyDescent="0.2">
      <c r="A18" s="9" t="s">
        <v>40</v>
      </c>
      <c r="B18" s="9" t="s">
        <v>21</v>
      </c>
      <c r="C18" s="9" t="s">
        <v>42</v>
      </c>
      <c r="D18" s="9" t="s">
        <v>35</v>
      </c>
      <c r="E18" s="9">
        <v>16</v>
      </c>
      <c r="F18" s="9">
        <v>16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90</v>
      </c>
      <c r="N18" s="15">
        <v>0.56000000000000005</v>
      </c>
    </row>
    <row r="19" spans="1:14" s="11" customFormat="1" ht="25.5" x14ac:dyDescent="0.2">
      <c r="A19" s="9" t="str">
        <f>'1'!A16</f>
        <v>Desarrollo e Implementación de Sistemas de Información</v>
      </c>
      <c r="B19" s="9" t="s">
        <v>49</v>
      </c>
      <c r="C19" s="9" t="str">
        <f>'1'!C16</f>
        <v>610A</v>
      </c>
      <c r="D19" s="9" t="str">
        <f>'1'!D16</f>
        <v>IINF</v>
      </c>
      <c r="E19" s="9">
        <f>'1'!E16</f>
        <v>16</v>
      </c>
      <c r="F19" s="9">
        <v>14</v>
      </c>
      <c r="G19" s="9"/>
      <c r="H19" s="10"/>
      <c r="I19" s="9">
        <f t="shared" si="0"/>
        <v>2</v>
      </c>
      <c r="J19" s="10"/>
      <c r="K19" s="9">
        <v>0</v>
      </c>
      <c r="L19" s="10">
        <f t="shared" si="1"/>
        <v>0</v>
      </c>
      <c r="M19" s="9">
        <v>80</v>
      </c>
      <c r="N19" s="15">
        <v>0.63</v>
      </c>
    </row>
    <row r="20" spans="1:14" s="11" customFormat="1" x14ac:dyDescent="0.2">
      <c r="A20" s="9" t="str">
        <f>'1'!A17</f>
        <v>Taller de Investigación I</v>
      </c>
      <c r="B20" s="9" t="s">
        <v>21</v>
      </c>
      <c r="C20" s="9" t="str">
        <f>'1'!C17</f>
        <v>605A</v>
      </c>
      <c r="D20" s="9" t="str">
        <f>'1'!D17</f>
        <v>LADM</v>
      </c>
      <c r="E20" s="9">
        <v>30</v>
      </c>
      <c r="F20" s="9">
        <v>30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93</v>
      </c>
      <c r="N20" s="15">
        <v>0.77</v>
      </c>
    </row>
    <row r="21" spans="1:14" s="11" customFormat="1" x14ac:dyDescent="0.2">
      <c r="A21" s="9" t="str">
        <f>'1'!A18</f>
        <v>Taller de Investigación I</v>
      </c>
      <c r="B21" s="9" t="s">
        <v>21</v>
      </c>
      <c r="C21" s="9" t="str">
        <f>'1'!C18</f>
        <v>605B</v>
      </c>
      <c r="D21" s="9" t="str">
        <f>'1'!D18</f>
        <v>LADM</v>
      </c>
      <c r="E21" s="9">
        <f>'1'!E18</f>
        <v>6</v>
      </c>
      <c r="F21" s="9">
        <v>6</v>
      </c>
      <c r="G21" s="9"/>
      <c r="H21" s="10"/>
      <c r="I21" s="9">
        <f t="shared" si="0"/>
        <v>0</v>
      </c>
      <c r="J21" s="10"/>
      <c r="K21" s="9">
        <v>0</v>
      </c>
      <c r="L21" s="10">
        <f t="shared" si="1"/>
        <v>0</v>
      </c>
      <c r="M21" s="9">
        <v>98</v>
      </c>
      <c r="N21" s="15">
        <v>0.83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138</v>
      </c>
      <c r="F31" s="17">
        <f>SUM(F14:F30)</f>
        <v>134</v>
      </c>
      <c r="G31" s="17">
        <f>SUM(G14:G30)</f>
        <v>0</v>
      </c>
      <c r="H31" s="18">
        <f>SUM(F31:G31)/E31</f>
        <v>0.97101449275362317</v>
      </c>
      <c r="I31" s="17">
        <f t="shared" si="0"/>
        <v>4</v>
      </c>
      <c r="J31" s="18">
        <f t="shared" ref="J31" si="6">I31/E31</f>
        <v>2.8985507246376812E-2</v>
      </c>
      <c r="K31" s="17">
        <f>SUM(K14:K30)</f>
        <v>0</v>
      </c>
      <c r="L31" s="18">
        <f t="shared" si="1"/>
        <v>0</v>
      </c>
      <c r="M31" s="17">
        <f>AVERAGE(M14:M30)</f>
        <v>89.5</v>
      </c>
      <c r="N31" s="19">
        <f>AVERAGE(N14:N30)</f>
        <v>0.69874999999999998</v>
      </c>
    </row>
    <row r="33" spans="1:14" ht="120" customHeight="1" x14ac:dyDescent="0.2">
      <c r="A33" s="31" t="s">
        <v>26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5" spans="1:14" x14ac:dyDescent="0.2">
      <c r="A35" s="12"/>
    </row>
    <row r="36" spans="1:14" x14ac:dyDescent="0.2">
      <c r="B36" s="25" t="s">
        <v>27</v>
      </c>
      <c r="C36" s="25"/>
      <c r="D36" s="25"/>
      <c r="G36" s="26" t="s">
        <v>28</v>
      </c>
      <c r="H36" s="26"/>
      <c r="I36" s="26"/>
      <c r="J36" s="26"/>
    </row>
    <row r="37" spans="1:14" ht="62.25" customHeight="1" x14ac:dyDescent="0.2">
      <c r="B37" s="27"/>
      <c r="C37" s="27"/>
      <c r="D37" s="27"/>
      <c r="G37" s="28"/>
      <c r="H37" s="28"/>
      <c r="I37" s="28"/>
      <c r="J37" s="28"/>
    </row>
    <row r="38" spans="1:14" hidden="1" x14ac:dyDescent="0.2">
      <c r="A38" s="21" t="e">
        <v>#REF!</v>
      </c>
      <c r="B38" s="21"/>
      <c r="C38" s="6"/>
      <c r="E38" s="21"/>
      <c r="F38" s="21"/>
      <c r="G38" s="21"/>
      <c r="H38" s="21"/>
    </row>
    <row r="39" spans="1:14" hidden="1" x14ac:dyDescent="0.2"/>
    <row r="40" spans="1:14" ht="45" customHeight="1" x14ac:dyDescent="0.2">
      <c r="B40" s="40" t="str">
        <f>B10</f>
        <v>Verónica Guerrero Hernández</v>
      </c>
      <c r="C40" s="40"/>
      <c r="D40" s="40"/>
      <c r="E40" s="13"/>
      <c r="F40" s="13"/>
      <c r="G40" s="40" t="s">
        <v>33</v>
      </c>
      <c r="H40" s="40"/>
      <c r="I40" s="40"/>
      <c r="J40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2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 - JUL 2023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 t="s">
        <v>49</v>
      </c>
      <c r="C14" s="9" t="str">
        <f>'1'!C14</f>
        <v>810A</v>
      </c>
      <c r="D14" s="9" t="str">
        <f>'1'!D14</f>
        <v>IINF</v>
      </c>
      <c r="E14" s="9">
        <f>'1'!E14</f>
        <v>19</v>
      </c>
      <c r="F14" s="9">
        <v>19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0.53</v>
      </c>
    </row>
    <row r="15" spans="1:14" s="11" customFormat="1" x14ac:dyDescent="0.2">
      <c r="A15" s="9" t="str">
        <f>'1'!A15</f>
        <v>Fundamentos de Gestión de Servicios de TI</v>
      </c>
      <c r="B15" s="9" t="s">
        <v>51</v>
      </c>
      <c r="C15" s="9" t="str">
        <f>'1'!C15</f>
        <v>610A</v>
      </c>
      <c r="D15" s="9" t="str">
        <f>'1'!D15</f>
        <v>IINF</v>
      </c>
      <c r="E15" s="9">
        <f>'1'!E15</f>
        <v>17</v>
      </c>
      <c r="F15" s="9">
        <v>17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92</v>
      </c>
      <c r="N15" s="15">
        <v>0.71</v>
      </c>
    </row>
    <row r="16" spans="1:14" s="11" customFormat="1" ht="25.5" x14ac:dyDescent="0.2">
      <c r="A16" s="9" t="str">
        <f>'1'!A16</f>
        <v>Desarrollo e Implementación de Sistemas de Información</v>
      </c>
      <c r="B16" s="9" t="s">
        <v>50</v>
      </c>
      <c r="C16" s="9" t="str">
        <f>'1'!C16</f>
        <v>610A</v>
      </c>
      <c r="D16" s="9" t="str">
        <f>'1'!D16</f>
        <v>IINF</v>
      </c>
      <c r="E16" s="9">
        <f>'1'!E16</f>
        <v>16</v>
      </c>
      <c r="F16" s="9">
        <v>16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0.69</v>
      </c>
    </row>
    <row r="17" spans="1:14" s="11" customFormat="1" x14ac:dyDescent="0.2">
      <c r="A17" s="9" t="str">
        <f>'1'!A17</f>
        <v>Taller de Investigación I</v>
      </c>
      <c r="B17" s="9" t="s">
        <v>49</v>
      </c>
      <c r="C17" s="9" t="str">
        <f>'1'!C17</f>
        <v>605A</v>
      </c>
      <c r="D17" s="9" t="str">
        <f>'1'!D17</f>
        <v>LADM</v>
      </c>
      <c r="E17" s="9">
        <f>'1'!E17</f>
        <v>30</v>
      </c>
      <c r="F17" s="9">
        <v>30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0.77</v>
      </c>
    </row>
    <row r="18" spans="1:14" s="11" customFormat="1" x14ac:dyDescent="0.2">
      <c r="A18" s="9" t="str">
        <f>'1'!A18</f>
        <v>Taller de Investigación I</v>
      </c>
      <c r="B18" s="9" t="s">
        <v>49</v>
      </c>
      <c r="C18" s="9" t="str">
        <f>'1'!C18</f>
        <v>605B</v>
      </c>
      <c r="D18" s="9" t="str">
        <f>'1'!D18</f>
        <v>LADM</v>
      </c>
      <c r="E18" s="9">
        <f>'1'!E18</f>
        <v>6</v>
      </c>
      <c r="F18" s="9">
        <v>6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100</v>
      </c>
      <c r="N18" s="15">
        <v>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88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92.6</v>
      </c>
      <c r="N28" s="19">
        <f>AVERAGE(N14:N27)</f>
        <v>0.74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52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 - JUL 2023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 t="s">
        <v>37</v>
      </c>
      <c r="C14" s="9" t="str">
        <f>'1'!C14</f>
        <v>810A</v>
      </c>
      <c r="D14" s="9" t="str">
        <f>'1'!D14</f>
        <v>IINF</v>
      </c>
      <c r="E14" s="9">
        <f>'1'!E14</f>
        <v>19</v>
      </c>
      <c r="F14" s="9">
        <v>0</v>
      </c>
      <c r="G14" s="9"/>
      <c r="H14" s="10"/>
      <c r="I14" s="9">
        <f t="shared" ref="I14:I18" si="0">(E14-SUM(F14:G14))-K14</f>
        <v>19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2">
      <c r="A15" s="9" t="str">
        <f>'1'!A15</f>
        <v>Fundamentos de Gestión de Servicios de TI</v>
      </c>
      <c r="B15" s="9" t="s">
        <v>37</v>
      </c>
      <c r="C15" s="9" t="str">
        <f>'1'!C15</f>
        <v>610A</v>
      </c>
      <c r="D15" s="9" t="str">
        <f>'1'!D15</f>
        <v>IINF</v>
      </c>
      <c r="E15" s="9">
        <f>'1'!E15</f>
        <v>17</v>
      </c>
      <c r="F15" s="9">
        <v>0</v>
      </c>
      <c r="G15" s="9"/>
      <c r="H15" s="10"/>
      <c r="I15" s="9">
        <f t="shared" si="0"/>
        <v>17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 t="s">
        <v>37</v>
      </c>
      <c r="C16" s="9" t="str">
        <f>'1'!C16</f>
        <v>610A</v>
      </c>
      <c r="D16" s="9" t="str">
        <f>'1'!D16</f>
        <v>IINF</v>
      </c>
      <c r="E16" s="9">
        <f>'1'!E16</f>
        <v>16</v>
      </c>
      <c r="F16" s="9">
        <v>0</v>
      </c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Taller de Investigación I</v>
      </c>
      <c r="B17" s="9" t="s">
        <v>37</v>
      </c>
      <c r="C17" s="9" t="str">
        <f>'1'!C17</f>
        <v>605A</v>
      </c>
      <c r="D17" s="9" t="str">
        <f>'1'!D17</f>
        <v>LADM</v>
      </c>
      <c r="E17" s="9">
        <f>'1'!E17</f>
        <v>30</v>
      </c>
      <c r="F17" s="9">
        <v>0</v>
      </c>
      <c r="G17" s="9"/>
      <c r="H17" s="10"/>
      <c r="I17" s="9">
        <f t="shared" si="0"/>
        <v>30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Taller de Investigación I</v>
      </c>
      <c r="B18" s="9" t="s">
        <v>37</v>
      </c>
      <c r="C18" s="9" t="str">
        <f>'1'!C18</f>
        <v>605B</v>
      </c>
      <c r="D18" s="9" t="str">
        <f>'1'!D18</f>
        <v>LADM</v>
      </c>
      <c r="E18" s="9">
        <f>'1'!E18</f>
        <v>6</v>
      </c>
      <c r="F18" s="9">
        <v>0</v>
      </c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88</v>
      </c>
      <c r="J28" s="18">
        <f t="shared" ref="J28" si="3">I28/E28</f>
        <v>1</v>
      </c>
      <c r="K28" s="17">
        <f>SUM(K14:K27)</f>
        <v>0</v>
      </c>
      <c r="L28" s="18">
        <f t="shared" ref="L28" si="4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Q8" sqref="Q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52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 - JUL 2023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 t="s">
        <v>53</v>
      </c>
      <c r="C14" s="9" t="str">
        <f>'1'!C14</f>
        <v>810A</v>
      </c>
      <c r="D14" s="9" t="str">
        <f>'1'!D14</f>
        <v>IINF</v>
      </c>
      <c r="E14" s="9">
        <f>'1'!E14</f>
        <v>19</v>
      </c>
      <c r="F14" s="9">
        <v>19</v>
      </c>
      <c r="G14" s="9"/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86</v>
      </c>
      <c r="N14" s="15">
        <v>0.63</v>
      </c>
    </row>
    <row r="15" spans="1:14" s="11" customFormat="1" x14ac:dyDescent="0.2">
      <c r="A15" s="9" t="str">
        <f>'1'!A15</f>
        <v>Fundamentos de Gestión de Servicios de TI</v>
      </c>
      <c r="B15" s="9" t="s">
        <v>53</v>
      </c>
      <c r="C15" s="9" t="str">
        <f>'1'!C15</f>
        <v>610A</v>
      </c>
      <c r="D15" s="9" t="str">
        <f>'1'!D15</f>
        <v>IINF</v>
      </c>
      <c r="E15" s="9">
        <f>'1'!E15</f>
        <v>17</v>
      </c>
      <c r="F15" s="9">
        <v>17</v>
      </c>
      <c r="G15" s="9"/>
      <c r="H15" s="10">
        <f t="shared" ref="H15:H18" si="3">(F15+G15)/E15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91</v>
      </c>
      <c r="N15" s="15">
        <v>0.65</v>
      </c>
    </row>
    <row r="16" spans="1:14" s="11" customFormat="1" ht="25.5" x14ac:dyDescent="0.2">
      <c r="A16" s="9" t="str">
        <f>'1'!A16</f>
        <v>Desarrollo e Implementación de Sistemas de Información</v>
      </c>
      <c r="B16" s="9" t="s">
        <v>53</v>
      </c>
      <c r="C16" s="9" t="str">
        <f>'1'!C16</f>
        <v>610A</v>
      </c>
      <c r="D16" s="9" t="str">
        <f>'1'!D16</f>
        <v>IINF</v>
      </c>
      <c r="E16" s="9">
        <f>'1'!E16</f>
        <v>16</v>
      </c>
      <c r="F16" s="9">
        <v>16</v>
      </c>
      <c r="G16" s="9"/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90</v>
      </c>
      <c r="N16" s="15">
        <v>0.63</v>
      </c>
    </row>
    <row r="17" spans="1:14" s="11" customFormat="1" x14ac:dyDescent="0.2">
      <c r="A17" s="9" t="str">
        <f>'1'!A17</f>
        <v>Taller de Investigación I</v>
      </c>
      <c r="B17" s="9" t="s">
        <v>53</v>
      </c>
      <c r="C17" s="9" t="str">
        <f>'1'!C17</f>
        <v>605A</v>
      </c>
      <c r="D17" s="9" t="str">
        <f>'1'!D17</f>
        <v>LADM</v>
      </c>
      <c r="E17" s="9">
        <f>'1'!E17</f>
        <v>30</v>
      </c>
      <c r="F17" s="9">
        <v>30</v>
      </c>
      <c r="G17" s="9"/>
      <c r="H17" s="10">
        <f t="shared" si="3"/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89</v>
      </c>
      <c r="N17" s="15">
        <v>0.63</v>
      </c>
    </row>
    <row r="18" spans="1:14" s="11" customFormat="1" x14ac:dyDescent="0.2">
      <c r="A18" s="9" t="str">
        <f>'1'!A18</f>
        <v>Taller de Investigación I</v>
      </c>
      <c r="B18" s="9" t="s">
        <v>53</v>
      </c>
      <c r="C18" s="9" t="str">
        <f>'1'!C18</f>
        <v>605B</v>
      </c>
      <c r="D18" s="9" t="str">
        <f>'1'!D18</f>
        <v>LADM</v>
      </c>
      <c r="E18" s="9">
        <f>'1'!E18</f>
        <v>6</v>
      </c>
      <c r="F18" s="9">
        <v>6</v>
      </c>
      <c r="G18" s="9"/>
      <c r="H18" s="10">
        <f t="shared" si="3"/>
        <v>1</v>
      </c>
      <c r="I18" s="9">
        <f t="shared" si="0"/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93</v>
      </c>
      <c r="N18" s="15">
        <v>0.83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88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89.8</v>
      </c>
      <c r="N28" s="19">
        <f>AVERAGE(N14:N27)</f>
        <v>0.67400000000000004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MARIEM</cp:lastModifiedBy>
  <cp:revision/>
  <dcterms:created xsi:type="dcterms:W3CDTF">2021-11-22T14:45:25Z</dcterms:created>
  <dcterms:modified xsi:type="dcterms:W3CDTF">2023-06-29T16:50:46Z</dcterms:modified>
  <cp:category/>
  <cp:contentStatus/>
</cp:coreProperties>
</file>