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ESPALDO\Desktop\INSTRUM FJTP FEB-JUL 23\CALIF REPORT.1\"/>
    </mc:Choice>
  </mc:AlternateContent>
  <bookViews>
    <workbookView xWindow="0" yWindow="0" windowWidth="20490" windowHeight="7065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2" l="1"/>
  <c r="Q13" i="10"/>
  <c r="N28" i="25"/>
  <c r="M28" i="25"/>
  <c r="K28" i="25"/>
  <c r="G28" i="25"/>
  <c r="F28" i="25"/>
  <c r="E27" i="25"/>
  <c r="I27" i="25" s="1"/>
  <c r="D27" i="25"/>
  <c r="C27" i="25"/>
  <c r="A27" i="25"/>
  <c r="E26" i="25"/>
  <c r="I26" i="25" s="1"/>
  <c r="D26" i="25"/>
  <c r="C26" i="25"/>
  <c r="A26" i="25"/>
  <c r="E25" i="25"/>
  <c r="I25" i="25" s="1"/>
  <c r="D25" i="25"/>
  <c r="C25" i="25"/>
  <c r="A25" i="25"/>
  <c r="E24" i="25"/>
  <c r="I24" i="25" s="1"/>
  <c r="D24" i="25"/>
  <c r="C24" i="25"/>
  <c r="A24" i="25"/>
  <c r="E23" i="25"/>
  <c r="I23" i="25" s="1"/>
  <c r="D23" i="25"/>
  <c r="C23" i="25"/>
  <c r="A23" i="25"/>
  <c r="E22" i="25"/>
  <c r="I22" i="25" s="1"/>
  <c r="D22" i="25"/>
  <c r="C22" i="25"/>
  <c r="A22" i="25"/>
  <c r="E21" i="25"/>
  <c r="I21" i="25" s="1"/>
  <c r="D21" i="25"/>
  <c r="C21" i="25"/>
  <c r="A21" i="25"/>
  <c r="E20" i="25"/>
  <c r="I20" i="25" s="1"/>
  <c r="D20" i="25"/>
  <c r="C20" i="25"/>
  <c r="A20" i="25"/>
  <c r="E19" i="25"/>
  <c r="I19" i="25" s="1"/>
  <c r="D19" i="25"/>
  <c r="C19" i="25"/>
  <c r="A19" i="25"/>
  <c r="E18" i="25"/>
  <c r="I18" i="25" s="1"/>
  <c r="D18" i="25"/>
  <c r="C18" i="25"/>
  <c r="A18" i="25"/>
  <c r="E17" i="25"/>
  <c r="I17" i="25" s="1"/>
  <c r="D17" i="25"/>
  <c r="C17" i="25"/>
  <c r="A17" i="25"/>
  <c r="E16" i="25"/>
  <c r="I16" i="25" s="1"/>
  <c r="D16" i="25"/>
  <c r="C16" i="25"/>
  <c r="A16" i="25"/>
  <c r="E15" i="25"/>
  <c r="I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D27" i="24"/>
  <c r="C27" i="24"/>
  <c r="A27" i="24"/>
  <c r="E26" i="24"/>
  <c r="I26" i="24" s="1"/>
  <c r="D26" i="24"/>
  <c r="C26" i="24"/>
  <c r="A26" i="24"/>
  <c r="E25" i="24"/>
  <c r="I25" i="24" s="1"/>
  <c r="D25" i="24"/>
  <c r="C25" i="24"/>
  <c r="A25" i="24"/>
  <c r="E24" i="24"/>
  <c r="I24" i="24" s="1"/>
  <c r="D24" i="24"/>
  <c r="C24" i="24"/>
  <c r="A24" i="24"/>
  <c r="E23" i="24"/>
  <c r="I23" i="24" s="1"/>
  <c r="D23" i="24"/>
  <c r="C23" i="24"/>
  <c r="A23" i="24"/>
  <c r="E22" i="24"/>
  <c r="I22" i="24" s="1"/>
  <c r="D22" i="24"/>
  <c r="C22" i="24"/>
  <c r="A22" i="24"/>
  <c r="E21" i="24"/>
  <c r="I21" i="24" s="1"/>
  <c r="D21" i="24"/>
  <c r="C21" i="24"/>
  <c r="A21" i="24"/>
  <c r="E20" i="24"/>
  <c r="I20" i="24" s="1"/>
  <c r="D20" i="24"/>
  <c r="C20" i="24"/>
  <c r="A20" i="24"/>
  <c r="E19" i="24"/>
  <c r="I19" i="24" s="1"/>
  <c r="D19" i="24"/>
  <c r="C19" i="24"/>
  <c r="A19" i="24"/>
  <c r="E18" i="24"/>
  <c r="I18" i="24" s="1"/>
  <c r="D18" i="24"/>
  <c r="C18" i="24"/>
  <c r="A18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D27" i="23"/>
  <c r="C27" i="23"/>
  <c r="A27" i="23"/>
  <c r="E26" i="23"/>
  <c r="D26" i="23"/>
  <c r="C26" i="23"/>
  <c r="A26" i="23"/>
  <c r="E25" i="23"/>
  <c r="D25" i="23"/>
  <c r="C25" i="23"/>
  <c r="A25" i="23"/>
  <c r="E24" i="23"/>
  <c r="D24" i="23"/>
  <c r="C24" i="23"/>
  <c r="A24" i="23"/>
  <c r="E23" i="23"/>
  <c r="D23" i="23"/>
  <c r="C23" i="23"/>
  <c r="A23" i="23"/>
  <c r="E22" i="23"/>
  <c r="D22" i="23"/>
  <c r="C22" i="23"/>
  <c r="A22" i="23"/>
  <c r="E21" i="23"/>
  <c r="D21" i="23"/>
  <c r="C21" i="23"/>
  <c r="A21" i="23"/>
  <c r="E20" i="23"/>
  <c r="D20" i="23"/>
  <c r="C20" i="23"/>
  <c r="A20" i="23"/>
  <c r="E19" i="23"/>
  <c r="D19" i="23"/>
  <c r="C19" i="23"/>
  <c r="A19" i="23"/>
  <c r="E18" i="23"/>
  <c r="D18" i="23"/>
  <c r="C18" i="23"/>
  <c r="A1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6" i="22"/>
  <c r="C16" i="22"/>
  <c r="D16" i="22"/>
  <c r="A17" i="22"/>
  <c r="C17" i="22"/>
  <c r="D17" i="22"/>
  <c r="B10" i="22"/>
  <c r="L8" i="22"/>
  <c r="H8" i="22"/>
  <c r="E8" i="22"/>
  <c r="N28" i="22"/>
  <c r="M28" i="22"/>
  <c r="K28" i="22"/>
  <c r="G28" i="22"/>
  <c r="F28" i="22"/>
  <c r="I17" i="22"/>
  <c r="I15" i="22"/>
  <c r="B37" i="10"/>
  <c r="N28" i="10"/>
  <c r="M28" i="10"/>
  <c r="K28" i="10"/>
  <c r="G28" i="10"/>
  <c r="F28" i="10"/>
  <c r="E28" i="10"/>
  <c r="L14" i="10"/>
  <c r="I14" i="10"/>
  <c r="I16" i="22" l="1"/>
  <c r="L14" i="25"/>
  <c r="E28" i="25"/>
  <c r="E28" i="24"/>
  <c r="E28" i="23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<sst xmlns="http://schemas.openxmlformats.org/spreadsheetml/2006/main" count="196" uniqueCount="48">
  <si>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</si>
  <si>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</si>
  <si>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</si>
  <si>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</si>
  <si>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</si>
  <si>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</si>
  <si>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</si>
  <si>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</si>
  <si>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</si>
  <si>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</si>
  <si>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</si>
  <si>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</si>
  <si>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</si>
  <si>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</si>
  <si>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</si>
  <si>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</si>
  <si>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</si>
  <si>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</si>
  <si>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</si>
  <si>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</si>
  <si>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</si>
  <si>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</si>
  <si>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</si>
  <si>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</si>
  <si>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</si>
  <si>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</si>
  <si>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</si>
  <si>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</si>
  <si>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</si>
  <si>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</si>
  <si>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II</t>
  </si>
  <si>
    <t>LICENCIATURA EN ADMINISTRACION</t>
  </si>
  <si>
    <t>LICENCIATURA EN ADMINISTRACIÓN</t>
  </si>
  <si>
    <t>III</t>
  </si>
  <si>
    <t>T</t>
  </si>
  <si>
    <t>ELECTROMECANICA</t>
  </si>
  <si>
    <t>FEBRERO-JULIO 2023</t>
  </si>
  <si>
    <t>M.I.I. FRANCISCO JAVIER TORRES PEREZ</t>
  </si>
  <si>
    <t>ANALISIS DE CIRCUITOS ELECT. DE C.A.</t>
  </si>
  <si>
    <t>502 U</t>
  </si>
  <si>
    <t>IEM</t>
  </si>
  <si>
    <t>INSTALACIONES ELECTRICAS</t>
  </si>
  <si>
    <t>MAQUINAS ELECTRICAS</t>
  </si>
  <si>
    <t>602 A</t>
  </si>
  <si>
    <t>602 B</t>
  </si>
  <si>
    <t>M.I.I. ESTEBAN DOMINGUEZ FISCAL</t>
  </si>
  <si>
    <t>1°</t>
  </si>
  <si>
    <t>2°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</si>
</sst>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opLeftCell="A16" zoomScale="115" zoomScaleNormal="115" zoomScaleSheetLayoutView="100" workbookViewId="0">
      <selection activeCell="A15" sqref="A15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7" x14ac:dyDescent="0.2">
      <c r="A6" s="24" t="s">
        <v>2</v>
      </c>
      <c r="B6" s="24"/>
      <c r="C6" s="24"/>
      <c r="D6" s="24"/>
      <c r="E6" s="25" t="s">
        <v>35</v>
      </c>
      <c r="F6" s="25"/>
      <c r="G6" s="25"/>
      <c r="H6" s="25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5" t="s">
        <v>46</v>
      </c>
      <c r="C8" s="35"/>
      <c r="D8" s="14" t="s">
        <v>4</v>
      </c>
      <c r="E8" s="5">
        <v>4</v>
      </c>
      <c r="G8" s="4" t="s">
        <v>5</v>
      </c>
      <c r="H8" s="5">
        <v>3</v>
      </c>
      <c r="I8" s="34" t="s">
        <v>6</v>
      </c>
      <c r="J8" s="34"/>
      <c r="K8" s="34"/>
      <c r="L8" s="35" t="s">
        <v>36</v>
      </c>
      <c r="M8" s="35"/>
      <c r="N8" s="35"/>
    </row>
    <row r="10" spans="1:17" x14ac:dyDescent="0.2">
      <c r="A10" s="4" t="s">
        <v>7</v>
      </c>
      <c r="B10" s="35" t="s">
        <v>37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7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  <c r="P13" s="1">
        <v>27</v>
      </c>
      <c r="Q13" s="1">
        <f>P13/P14</f>
        <v>0.84375</v>
      </c>
    </row>
    <row r="14" spans="1:17" s="11" customFormat="1" x14ac:dyDescent="0.2">
      <c r="A14" s="8" t="s">
        <v>38</v>
      </c>
      <c r="B14" s="9" t="s">
        <v>30</v>
      </c>
      <c r="C14" s="9" t="s">
        <v>39</v>
      </c>
      <c r="D14" s="9" t="s">
        <v>40</v>
      </c>
      <c r="E14" s="9">
        <v>12</v>
      </c>
      <c r="F14" s="9">
        <v>7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22">
        <v>0.81659999999999999</v>
      </c>
      <c r="N14" s="15">
        <v>1</v>
      </c>
      <c r="P14" s="11">
        <v>32</v>
      </c>
    </row>
    <row r="15" spans="1:17" s="11" customFormat="1" x14ac:dyDescent="0.2">
      <c r="A15" s="8" t="s">
        <v>41</v>
      </c>
      <c r="B15" s="9" t="s">
        <v>30</v>
      </c>
      <c r="C15" s="9" t="s">
        <v>39</v>
      </c>
      <c r="D15" s="9" t="s">
        <v>40</v>
      </c>
      <c r="E15" s="9">
        <v>10</v>
      </c>
      <c r="F15" s="9">
        <v>5</v>
      </c>
      <c r="G15" s="9"/>
      <c r="H15" s="10"/>
      <c r="I15" s="9">
        <v>5</v>
      </c>
      <c r="J15" s="10"/>
      <c r="K15" s="9">
        <v>0</v>
      </c>
      <c r="L15" s="10">
        <v>0</v>
      </c>
      <c r="M15" s="21">
        <v>0.82</v>
      </c>
      <c r="N15" s="15">
        <v>1</v>
      </c>
    </row>
    <row r="16" spans="1:17" s="11" customFormat="1" x14ac:dyDescent="0.2">
      <c r="A16" s="8" t="s">
        <v>42</v>
      </c>
      <c r="B16" s="9" t="s">
        <v>30</v>
      </c>
      <c r="C16" s="9" t="s">
        <v>43</v>
      </c>
      <c r="D16" s="9" t="s">
        <v>40</v>
      </c>
      <c r="E16" s="9">
        <v>20</v>
      </c>
      <c r="F16" s="9">
        <v>19</v>
      </c>
      <c r="G16" s="9"/>
      <c r="H16" s="10"/>
      <c r="I16" s="9">
        <v>1</v>
      </c>
      <c r="J16" s="10"/>
      <c r="K16" s="9">
        <v>0</v>
      </c>
      <c r="L16" s="10">
        <v>0</v>
      </c>
      <c r="M16" s="22">
        <v>0.91849999999999998</v>
      </c>
      <c r="N16" s="15">
        <v>1</v>
      </c>
    </row>
    <row r="17" spans="1:14" s="11" customFormat="1" x14ac:dyDescent="0.2">
      <c r="A17" s="8" t="s">
        <v>42</v>
      </c>
      <c r="B17" s="9" t="s">
        <v>30</v>
      </c>
      <c r="C17" s="9" t="s">
        <v>44</v>
      </c>
      <c r="D17" s="9" t="s">
        <v>40</v>
      </c>
      <c r="E17" s="9">
        <v>13</v>
      </c>
      <c r="F17" s="9">
        <v>11</v>
      </c>
      <c r="G17" s="9"/>
      <c r="H17" s="10"/>
      <c r="I17" s="9">
        <v>2</v>
      </c>
      <c r="J17" s="10"/>
      <c r="K17" s="9">
        <v>0</v>
      </c>
      <c r="L17" s="10">
        <v>0</v>
      </c>
      <c r="M17" s="22">
        <v>0.9</v>
      </c>
      <c r="N17" s="15">
        <v>1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55</v>
      </c>
      <c r="F28" s="17">
        <f>SUM(F14:F27)</f>
        <v>42</v>
      </c>
      <c r="G28" s="17">
        <f>SUM(G14:G27)</f>
        <v>0</v>
      </c>
      <c r="H28" s="18"/>
      <c r="I28" s="17">
        <f t="shared" si="0"/>
        <v>13</v>
      </c>
      <c r="J28" s="18">
        <v>0</v>
      </c>
      <c r="K28" s="17">
        <f>SUM(K14:K27)</f>
        <v>0</v>
      </c>
      <c r="L28" s="18">
        <f t="shared" si="1"/>
        <v>0</v>
      </c>
      <c r="M28" s="17">
        <f>AVERAGE(M14:M27)</f>
        <v>0.86377499999999996</v>
      </c>
      <c r="N28" s="19">
        <f>AVERAGE(N14:N27)</f>
        <v>1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M.I.I. FRANCISCO JAVIER TORRES PEREZ</v>
      </c>
      <c r="C37" s="41"/>
      <c r="D37" s="41"/>
      <c r="E37" s="13"/>
      <c r="F37" s="13"/>
      <c r="G37" s="41" t="s">
        <v>45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30" zoomScale="85" zoomScaleNormal="85" zoomScaleSheetLayoutView="100" workbookViewId="0">
      <selection activeCell="G34" sqref="G34:J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 t="s">
        <v>47</v>
      </c>
      <c r="C8" s="35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FEBRERO-JULIO 2023</v>
      </c>
      <c r="M8" s="35"/>
      <c r="N8" s="35"/>
    </row>
    <row r="10" spans="1:14" x14ac:dyDescent="0.2">
      <c r="A10" s="4" t="s">
        <v>7</v>
      </c>
      <c r="B10" s="35" t="str">
        <f>'1'!B10</f>
        <v>M.I.I. FRANCISCO JAVIER TORRES PEREZ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ANALISIS DE CIRCUITOS ELECT. DE C.A.</v>
      </c>
      <c r="B14" s="9" t="s">
        <v>30</v>
      </c>
      <c r="C14" s="9" t="s">
        <v>39</v>
      </c>
      <c r="D14" s="9" t="s">
        <v>40</v>
      </c>
      <c r="E14" s="9">
        <v>12</v>
      </c>
      <c r="F14" s="9">
        <v>12</v>
      </c>
      <c r="G14" s="9"/>
      <c r="H14" s="10"/>
      <c r="I14" s="9">
        <v>0</v>
      </c>
      <c r="J14" s="10"/>
      <c r="K14" s="9">
        <v>0</v>
      </c>
      <c r="L14" s="10">
        <v>0</v>
      </c>
      <c r="M14" s="22">
        <v>0.81659999999999999</v>
      </c>
      <c r="N14" s="15">
        <v>1</v>
      </c>
    </row>
    <row r="15" spans="1:14" s="11" customFormat="1" ht="25.5" x14ac:dyDescent="0.2">
      <c r="A15" s="8" t="s">
        <v>41</v>
      </c>
      <c r="B15" s="9" t="s">
        <v>30</v>
      </c>
      <c r="C15" s="9" t="s">
        <v>39</v>
      </c>
      <c r="D15" s="9" t="s">
        <v>40</v>
      </c>
      <c r="E15" s="9">
        <v>10</v>
      </c>
      <c r="F15" s="9">
        <v>10</v>
      </c>
      <c r="G15" s="9"/>
      <c r="H15" s="10"/>
      <c r="I15" s="9">
        <f t="shared" ref="I15:I28" si="0">(E15-SUM(F15:G15))-K15</f>
        <v>0</v>
      </c>
      <c r="J15" s="10"/>
      <c r="K15" s="9">
        <v>0</v>
      </c>
      <c r="L15" s="10">
        <v>0</v>
      </c>
      <c r="M15" s="21">
        <v>0.82</v>
      </c>
      <c r="N15" s="15">
        <v>1</v>
      </c>
    </row>
    <row r="16" spans="1:14" s="11" customFormat="1" ht="25.5" x14ac:dyDescent="0.2">
      <c r="A16" s="9" t="str">
        <f>'1'!A16</f>
        <v>MAQUINAS ELECTRICAS</v>
      </c>
      <c r="B16" s="9" t="s">
        <v>30</v>
      </c>
      <c r="C16" s="9" t="str">
        <f>'1'!C16</f>
        <v>602 A</v>
      </c>
      <c r="D16" s="9" t="str">
        <f>'1'!D16</f>
        <v>IEM</v>
      </c>
      <c r="E16" s="9">
        <v>20</v>
      </c>
      <c r="F16" s="9">
        <v>20</v>
      </c>
      <c r="G16" s="9"/>
      <c r="H16" s="10"/>
      <c r="I16" s="9">
        <f t="shared" si="0"/>
        <v>0</v>
      </c>
      <c r="J16" s="10"/>
      <c r="K16" s="9">
        <v>0</v>
      </c>
      <c r="L16" s="10">
        <v>0</v>
      </c>
      <c r="M16" s="22">
        <v>0.91849999999999998</v>
      </c>
      <c r="N16" s="15">
        <v>1</v>
      </c>
    </row>
    <row r="17" spans="1:14" s="11" customFormat="1" ht="25.5" x14ac:dyDescent="0.2">
      <c r="A17" s="9" t="str">
        <f>'1'!A17</f>
        <v>MAQUINAS ELECTRICAS</v>
      </c>
      <c r="B17" s="9" t="s">
        <v>30</v>
      </c>
      <c r="C17" s="9" t="str">
        <f>'1'!C17</f>
        <v>602 B</v>
      </c>
      <c r="D17" s="9" t="str">
        <f>'1'!D17</f>
        <v>IEM</v>
      </c>
      <c r="E17" s="9">
        <v>13</v>
      </c>
      <c r="F17" s="9">
        <v>13</v>
      </c>
      <c r="G17" s="9"/>
      <c r="H17" s="10"/>
      <c r="I17" s="9">
        <f t="shared" si="0"/>
        <v>0</v>
      </c>
      <c r="J17" s="10"/>
      <c r="K17" s="9">
        <v>0</v>
      </c>
      <c r="L17" s="10">
        <v>0</v>
      </c>
      <c r="M17" s="21">
        <v>0.9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55</v>
      </c>
      <c r="F28" s="17">
        <f>SUM(F14:F27)</f>
        <v>55</v>
      </c>
      <c r="G28" s="17">
        <f>SUM(G14:G27)</f>
        <v>0</v>
      </c>
      <c r="H28" s="18">
        <f>SUM(F28:G28)/E28</f>
        <v>1</v>
      </c>
      <c r="I28" s="17">
        <f t="shared" si="0"/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0.86377499999999996</v>
      </c>
      <c r="N28" s="19">
        <f>AVERAGE(N14:N27)</f>
        <v>1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">
        <v>37</v>
      </c>
      <c r="C37" s="41"/>
      <c r="D37" s="41"/>
      <c r="E37" s="13"/>
      <c r="F37" s="13"/>
      <c r="G37" s="41" t="s">
        <v>45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O21" sqref="O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FEBRERO-JULIO 2023</v>
      </c>
      <c r="M8" s="35"/>
      <c r="N8" s="35"/>
    </row>
    <row r="10" spans="1:14" x14ac:dyDescent="0.2">
      <c r="A10" s="4" t="s">
        <v>7</v>
      </c>
      <c r="B10" s="35" t="str">
        <f>'1'!B10</f>
        <v>M.I.I. FRANCISCO JAVIER TORRES PEREZ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ANALISIS DE CIRCUITOS ELECT. DE C.A.</v>
      </c>
      <c r="B14" s="9" t="s">
        <v>30</v>
      </c>
      <c r="C14" s="9" t="str">
        <f>'1'!C14</f>
        <v>502 U</v>
      </c>
      <c r="D14" s="9" t="str">
        <f>'1'!D14</f>
        <v>IEM</v>
      </c>
      <c r="E14" s="9">
        <f>'1'!E14</f>
        <v>12</v>
      </c>
      <c r="F14" s="9">
        <v>40</v>
      </c>
      <c r="G14" s="9"/>
      <c r="H14" s="10"/>
      <c r="I14" s="9">
        <v>1</v>
      </c>
      <c r="J14" s="10"/>
      <c r="K14" s="9">
        <v>0</v>
      </c>
      <c r="L14" s="10">
        <v>0</v>
      </c>
      <c r="M14" s="9">
        <v>90</v>
      </c>
      <c r="N14" s="15">
        <v>0.78</v>
      </c>
    </row>
    <row r="15" spans="1:14" s="11" customFormat="1" ht="25.5" x14ac:dyDescent="0.2">
      <c r="A15" s="9" t="str">
        <f>'1'!A15</f>
        <v>INSTALACIONES ELECTRICAS</v>
      </c>
      <c r="B15" s="9"/>
      <c r="C15" s="9" t="str">
        <f>'1'!C15</f>
        <v>502 U</v>
      </c>
      <c r="D15" s="9" t="str">
        <f>'1'!D15</f>
        <v>IEM</v>
      </c>
      <c r="E15" s="9">
        <f>'1'!E15</f>
        <v>10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.5" x14ac:dyDescent="0.2">
      <c r="A16" s="9" t="str">
        <f>'1'!A16</f>
        <v>MAQUINAS ELECTRICAS</v>
      </c>
      <c r="B16" s="9"/>
      <c r="C16" s="9" t="str">
        <f>'1'!C16</f>
        <v>602 A</v>
      </c>
      <c r="D16" s="9" t="str">
        <f>'1'!D16</f>
        <v>IEM</v>
      </c>
      <c r="E16" s="9">
        <f>'1'!E16</f>
        <v>20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.5" x14ac:dyDescent="0.2">
      <c r="A17" s="9" t="str">
        <f>'1'!A17</f>
        <v>MAQUINAS ELECTRICAS</v>
      </c>
      <c r="B17" s="9"/>
      <c r="C17" s="9" t="str">
        <f>'1'!C17</f>
        <v>602 B</v>
      </c>
      <c r="D17" s="9" t="str">
        <f>'1'!D17</f>
        <v>IEM</v>
      </c>
      <c r="E17" s="9">
        <f>'1'!E17</f>
        <v>13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55</v>
      </c>
      <c r="F28" s="17">
        <f>SUM(F14:F27)</f>
        <v>40</v>
      </c>
      <c r="G28" s="17">
        <f>SUM(G14:G27)</f>
        <v>0</v>
      </c>
      <c r="H28" s="18">
        <f>SUM(F28:G28)/E28</f>
        <v>0.72727272727272729</v>
      </c>
      <c r="I28" s="17">
        <f t="shared" ref="I28" si="0">(E28-SUM(F28:G28))-K28</f>
        <v>15</v>
      </c>
      <c r="J28" s="18">
        <f t="shared" ref="J28" si="1">I28/E28</f>
        <v>0.27272727272727271</v>
      </c>
      <c r="K28" s="17">
        <f>SUM(K14:K27)</f>
        <v>0</v>
      </c>
      <c r="L28" s="18">
        <f t="shared" ref="L28" si="2">K28/E28</f>
        <v>0</v>
      </c>
      <c r="M28" s="17">
        <f>AVERAGE(M14:M27)</f>
        <v>90</v>
      </c>
      <c r="N28" s="19">
        <f>AVERAGE(N14:N27)</f>
        <v>0.78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M.I.I. FRANCISCO JAVIER TORRES PEREZ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" zoomScale="85" zoomScaleNormal="85" zoomScaleSheetLayoutView="100" workbookViewId="0">
      <selection activeCell="N14" sqref="N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FEBRERO-JULIO 2023</v>
      </c>
      <c r="M8" s="35"/>
      <c r="N8" s="35"/>
    </row>
    <row r="10" spans="1:14" x14ac:dyDescent="0.2">
      <c r="A10" s="4" t="s">
        <v>7</v>
      </c>
      <c r="B10" s="35" t="str">
        <f>'1'!B10</f>
        <v>M.I.I. FRANCISCO JAVIER TORRES PEREZ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ANALISIS DE CIRCUITOS ELECT. DE C.A.</v>
      </c>
      <c r="B14" s="9" t="s">
        <v>33</v>
      </c>
      <c r="C14" s="9" t="str">
        <f>'1'!C14</f>
        <v>502 U</v>
      </c>
      <c r="D14" s="9" t="str">
        <f>'1'!D14</f>
        <v>IEM</v>
      </c>
      <c r="E14" s="9">
        <f>'1'!E14</f>
        <v>12</v>
      </c>
      <c r="F14" s="9">
        <v>40</v>
      </c>
      <c r="G14" s="9"/>
      <c r="H14" s="10"/>
      <c r="I14" s="9">
        <f t="shared" ref="I14:I28" si="0">(E14-SUM(F14:G14))-K14</f>
        <v>-28</v>
      </c>
      <c r="J14" s="10"/>
      <c r="K14" s="9">
        <v>0</v>
      </c>
      <c r="L14" s="10">
        <v>0</v>
      </c>
      <c r="M14" s="21">
        <v>0.92</v>
      </c>
      <c r="N14" s="15">
        <v>0.76</v>
      </c>
    </row>
    <row r="15" spans="1:14" s="11" customFormat="1" ht="25.5" x14ac:dyDescent="0.2">
      <c r="A15" s="9" t="str">
        <f>'1'!A15</f>
        <v>INSTALACIONES ELECTRICAS</v>
      </c>
      <c r="B15" s="9"/>
      <c r="C15" s="9" t="str">
        <f>'1'!C15</f>
        <v>502 U</v>
      </c>
      <c r="D15" s="9" t="str">
        <f>'1'!D15</f>
        <v>IEM</v>
      </c>
      <c r="E15" s="9">
        <f>'1'!E15</f>
        <v>10</v>
      </c>
      <c r="F15" s="9"/>
      <c r="G15" s="9"/>
      <c r="H15" s="10"/>
      <c r="I15" s="9">
        <f t="shared" si="0"/>
        <v>10</v>
      </c>
      <c r="J15" s="10"/>
      <c r="K15" s="9"/>
      <c r="L15" s="10"/>
      <c r="M15" s="9"/>
      <c r="N15" s="15"/>
    </row>
    <row r="16" spans="1:14" s="11" customFormat="1" ht="25.5" x14ac:dyDescent="0.2">
      <c r="A16" s="9" t="str">
        <f>'1'!A16</f>
        <v>MAQUINAS ELECTRICAS</v>
      </c>
      <c r="B16" s="9"/>
      <c r="C16" s="9" t="str">
        <f>'1'!C16</f>
        <v>602 A</v>
      </c>
      <c r="D16" s="9" t="str">
        <f>'1'!D16</f>
        <v>IEM</v>
      </c>
      <c r="E16" s="9">
        <f>'1'!E16</f>
        <v>20</v>
      </c>
      <c r="F16" s="9"/>
      <c r="G16" s="9"/>
      <c r="H16" s="10"/>
      <c r="I16" s="9">
        <f t="shared" si="0"/>
        <v>20</v>
      </c>
      <c r="J16" s="10"/>
      <c r="K16" s="9"/>
      <c r="L16" s="10"/>
      <c r="M16" s="9"/>
      <c r="N16" s="15"/>
    </row>
    <row r="17" spans="1:14" s="11" customFormat="1" ht="25.5" x14ac:dyDescent="0.2">
      <c r="A17" s="9" t="str">
        <f>'1'!A17</f>
        <v>MAQUINAS ELECTRICAS</v>
      </c>
      <c r="B17" s="9"/>
      <c r="C17" s="9" t="str">
        <f>'1'!C17</f>
        <v>602 B</v>
      </c>
      <c r="D17" s="9" t="str">
        <f>'1'!D17</f>
        <v>IEM</v>
      </c>
      <c r="E17" s="9">
        <f>'1'!E17</f>
        <v>13</v>
      </c>
      <c r="F17" s="9"/>
      <c r="G17" s="9"/>
      <c r="H17" s="10"/>
      <c r="I17" s="9">
        <f t="shared" si="0"/>
        <v>13</v>
      </c>
      <c r="J17" s="10"/>
      <c r="K17" s="9"/>
      <c r="L17" s="10"/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55</v>
      </c>
      <c r="F28" s="17">
        <f>SUM(F14:F27)</f>
        <v>40</v>
      </c>
      <c r="G28" s="17">
        <f>SUM(G14:G27)</f>
        <v>0</v>
      </c>
      <c r="H28" s="18">
        <f>SUM(F28:G28)/E28</f>
        <v>0.72727272727272729</v>
      </c>
      <c r="I28" s="17">
        <f t="shared" si="0"/>
        <v>15</v>
      </c>
      <c r="J28" s="18">
        <f t="shared" ref="J28" si="1">I28/E28</f>
        <v>0.27272727272727271</v>
      </c>
      <c r="K28" s="17">
        <f>SUM(K14:K27)</f>
        <v>0</v>
      </c>
      <c r="L28" s="18">
        <f t="shared" ref="L28" si="2">K28/E28</f>
        <v>0</v>
      </c>
      <c r="M28" s="17">
        <f>AVERAGE(M14:M27)</f>
        <v>0.92</v>
      </c>
      <c r="N28" s="19">
        <f>AVERAGE(N14:N27)</f>
        <v>0.76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M.I.I. FRANCISCO JAVIER TORRES PEREZ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6" zoomScaleNormal="100" zoomScaleSheetLayoutView="100" workbookViewId="0">
      <selection activeCell="K17" sqref="K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 t="s">
        <v>28</v>
      </c>
      <c r="C8" s="35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FEBRERO-JULIO 2023</v>
      </c>
      <c r="M8" s="35"/>
      <c r="N8" s="35"/>
    </row>
    <row r="10" spans="1:14" x14ac:dyDescent="0.2">
      <c r="A10" s="4" t="s">
        <v>7</v>
      </c>
      <c r="B10" s="35" t="str">
        <f>'1'!B10</f>
        <v>M.I.I. FRANCISCO JAVIER TORRES PEREZ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ANALISIS DE CIRCUITOS ELECT. DE C.A.</v>
      </c>
      <c r="B14" s="9" t="s">
        <v>34</v>
      </c>
      <c r="C14" s="9" t="str">
        <f>'1'!C14</f>
        <v>502 U</v>
      </c>
      <c r="D14" s="9" t="str">
        <f>'1'!D14</f>
        <v>IEM</v>
      </c>
      <c r="E14" s="9">
        <f>'1'!E14</f>
        <v>12</v>
      </c>
      <c r="F14" s="9">
        <v>38</v>
      </c>
      <c r="G14" s="9">
        <v>3</v>
      </c>
      <c r="H14" s="10">
        <v>1</v>
      </c>
      <c r="I14" s="9">
        <f t="shared" ref="I14:I28" si="0">(E14-SUM(F14:G14))-K14</f>
        <v>-29</v>
      </c>
      <c r="J14" s="10">
        <f t="shared" ref="J14:J28" si="1">I14/E14</f>
        <v>-2.4166666666666665</v>
      </c>
      <c r="K14" s="9">
        <v>0</v>
      </c>
      <c r="L14" s="10">
        <f t="shared" ref="L14:L28" si="2">K14/E14</f>
        <v>0</v>
      </c>
      <c r="M14" s="21">
        <v>0.91</v>
      </c>
      <c r="N14" s="15">
        <v>0.59</v>
      </c>
    </row>
    <row r="15" spans="1:14" s="11" customFormat="1" ht="25.5" x14ac:dyDescent="0.2">
      <c r="A15" s="9" t="str">
        <f>'1'!A15</f>
        <v>INSTALACIONES ELECTRICAS</v>
      </c>
      <c r="B15" s="9"/>
      <c r="C15" s="9" t="str">
        <f>'1'!C15</f>
        <v>502 U</v>
      </c>
      <c r="D15" s="9" t="str">
        <f>'1'!D15</f>
        <v>IEM</v>
      </c>
      <c r="E15" s="9">
        <f>'1'!E15</f>
        <v>10</v>
      </c>
      <c r="F15" s="9"/>
      <c r="G15" s="9"/>
      <c r="H15" s="10"/>
      <c r="I15" s="9">
        <f t="shared" si="0"/>
        <v>10</v>
      </c>
      <c r="J15" s="10"/>
      <c r="K15" s="9"/>
      <c r="L15" s="10"/>
      <c r="M15" s="9"/>
      <c r="N15" s="15"/>
    </row>
    <row r="16" spans="1:14" s="11" customFormat="1" ht="25.5" x14ac:dyDescent="0.2">
      <c r="A16" s="9" t="str">
        <f>'1'!A16</f>
        <v>MAQUINAS ELECTRICAS</v>
      </c>
      <c r="B16" s="9"/>
      <c r="C16" s="9" t="str">
        <f>'1'!C16</f>
        <v>602 A</v>
      </c>
      <c r="D16" s="9" t="str">
        <f>'1'!D16</f>
        <v>IEM</v>
      </c>
      <c r="E16" s="9">
        <f>'1'!E16</f>
        <v>20</v>
      </c>
      <c r="F16" s="9"/>
      <c r="G16" s="9"/>
      <c r="H16" s="10"/>
      <c r="I16" s="9">
        <f t="shared" si="0"/>
        <v>20</v>
      </c>
      <c r="J16" s="10"/>
      <c r="K16" s="9"/>
      <c r="L16" s="10"/>
      <c r="M16" s="9"/>
      <c r="N16" s="15"/>
    </row>
    <row r="17" spans="1:14" s="11" customFormat="1" ht="25.5" x14ac:dyDescent="0.2">
      <c r="A17" s="9" t="str">
        <f>'1'!A17</f>
        <v>MAQUINAS ELECTRICAS</v>
      </c>
      <c r="B17" s="9"/>
      <c r="C17" s="9" t="str">
        <f>'1'!C17</f>
        <v>602 B</v>
      </c>
      <c r="D17" s="9" t="str">
        <f>'1'!D17</f>
        <v>IEM</v>
      </c>
      <c r="E17" s="9">
        <f>'1'!E17</f>
        <v>13</v>
      </c>
      <c r="F17" s="9"/>
      <c r="G17" s="9"/>
      <c r="H17" s="10"/>
      <c r="I17" s="9">
        <f t="shared" si="0"/>
        <v>13</v>
      </c>
      <c r="J17" s="10"/>
      <c r="K17" s="9"/>
      <c r="L17" s="10"/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55</v>
      </c>
      <c r="F28" s="17">
        <f>SUM(F14:F27)</f>
        <v>38</v>
      </c>
      <c r="G28" s="17">
        <f>SUM(G14:G27)</f>
        <v>3</v>
      </c>
      <c r="H28" s="18">
        <f>SUM(F28:G28)/E28</f>
        <v>0.74545454545454548</v>
      </c>
      <c r="I28" s="17">
        <f t="shared" si="0"/>
        <v>14</v>
      </c>
      <c r="J28" s="18">
        <f t="shared" si="1"/>
        <v>0.25454545454545452</v>
      </c>
      <c r="K28" s="17">
        <f>SUM(K14:K27)</f>
        <v>0</v>
      </c>
      <c r="L28" s="18">
        <f t="shared" si="2"/>
        <v>0</v>
      </c>
      <c r="M28" s="17">
        <f>AVERAGE(M14:M27)</f>
        <v>0.91</v>
      </c>
      <c r="N28" s="19">
        <f>AVERAGE(N14:N27)</f>
        <v>0.59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M.I.I. FRANCISCO JAVIER TORRES PEREZ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USUARIO</cp:lastModifiedBy>
  <cp:revision/>
  <dcterms:created xsi:type="dcterms:W3CDTF">2021-11-22T14:45:25Z</dcterms:created>
  <dcterms:modified xsi:type="dcterms:W3CDTF">2023-05-16T18:02:23Z</dcterms:modified>
  <cp:category/>
  <cp:contentStatus/>
</cp:coreProperties>
</file>