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vchon\OneDrive\Documentos 1\ITSSAT\05.- FebJul2023\"/>
    </mc:Choice>
  </mc:AlternateContent>
  <xr:revisionPtr revIDLastSave="0" documentId="13_ncr:1_{72F3AE12-7B9B-4619-93DB-E68303A2C1F1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Autómatas I" sheetId="1" r:id="rId1"/>
    <sheet name="Autómatas II" sheetId="3" r:id="rId2"/>
    <sheet name="Alg. Leng de Prog" sheetId="4" r:id="rId3"/>
    <sheet name="IoT" sheetId="5" r:id="rId4"/>
    <sheet name="Métodos Numéricos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6" l="1"/>
  <c r="O56" i="6"/>
  <c r="N56" i="6"/>
  <c r="M56" i="6"/>
  <c r="L56" i="6"/>
  <c r="K56" i="6"/>
  <c r="J56" i="6"/>
  <c r="P55" i="6"/>
  <c r="P58" i="6" s="1"/>
  <c r="O55" i="6"/>
  <c r="N55" i="6"/>
  <c r="M55" i="6"/>
  <c r="L55" i="6"/>
  <c r="K55" i="6"/>
  <c r="J55" i="6"/>
  <c r="P54" i="6"/>
  <c r="P57" i="6" s="1"/>
  <c r="O54" i="6"/>
  <c r="O57" i="6" s="1"/>
  <c r="N54" i="6"/>
  <c r="M54" i="6"/>
  <c r="L54" i="6"/>
  <c r="K54" i="6"/>
  <c r="J54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N55" i="5"/>
  <c r="N58" i="5" s="1"/>
  <c r="M55" i="5"/>
  <c r="M58" i="5" s="1"/>
  <c r="L55" i="5"/>
  <c r="K55" i="5"/>
  <c r="K58" i="5" s="1"/>
  <c r="J55" i="5"/>
  <c r="P54" i="5"/>
  <c r="O54" i="5"/>
  <c r="N54" i="5"/>
  <c r="M54" i="5"/>
  <c r="M57" i="5" s="1"/>
  <c r="L54" i="5"/>
  <c r="K54" i="5"/>
  <c r="K57" i="5" s="1"/>
  <c r="J54" i="5"/>
  <c r="J57" i="5" s="1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K55" i="4"/>
  <c r="J55" i="4"/>
  <c r="P54" i="4"/>
  <c r="O54" i="4"/>
  <c r="N54" i="4"/>
  <c r="N57" i="4" s="1"/>
  <c r="M54" i="4"/>
  <c r="M57" i="4" s="1"/>
  <c r="L54" i="4"/>
  <c r="K54" i="4"/>
  <c r="J54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P58" i="3" s="1"/>
  <c r="O55" i="3"/>
  <c r="N55" i="3"/>
  <c r="M55" i="3"/>
  <c r="L55" i="3"/>
  <c r="K55" i="3"/>
  <c r="K58" i="3" s="1"/>
  <c r="J55" i="3"/>
  <c r="P54" i="3"/>
  <c r="P57" i="3" s="1"/>
  <c r="O54" i="3"/>
  <c r="N54" i="3"/>
  <c r="M54" i="3"/>
  <c r="M57" i="3" s="1"/>
  <c r="L54" i="3"/>
  <c r="K54" i="3"/>
  <c r="K57" i="3" s="1"/>
  <c r="J54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L57" i="3" l="1"/>
  <c r="P58" i="4"/>
  <c r="P57" i="4"/>
  <c r="O57" i="4"/>
  <c r="K57" i="6"/>
  <c r="L58" i="6"/>
  <c r="L57" i="6"/>
  <c r="M57" i="6"/>
  <c r="N58" i="6"/>
  <c r="K58" i="6"/>
  <c r="N57" i="6"/>
  <c r="J58" i="6"/>
  <c r="J57" i="6"/>
  <c r="O57" i="5"/>
  <c r="P57" i="5"/>
  <c r="N57" i="5"/>
  <c r="P58" i="5"/>
  <c r="J57" i="4"/>
  <c r="M58" i="3"/>
  <c r="J57" i="3"/>
  <c r="Q56" i="3"/>
  <c r="K58" i="4"/>
  <c r="J58" i="3"/>
  <c r="O58" i="4"/>
  <c r="L58" i="5"/>
  <c r="L57" i="5"/>
  <c r="Q56" i="5"/>
  <c r="L58" i="3"/>
  <c r="O58" i="5"/>
  <c r="N57" i="3"/>
  <c r="O58" i="3"/>
  <c r="K57" i="4"/>
  <c r="L58" i="4"/>
  <c r="N58" i="3"/>
  <c r="O57" i="3"/>
  <c r="Q56" i="4"/>
  <c r="L57" i="4"/>
  <c r="M58" i="4"/>
  <c r="J58" i="5"/>
  <c r="Q56" i="6"/>
  <c r="M58" i="6"/>
  <c r="O58" i="6"/>
  <c r="Q54" i="6"/>
  <c r="Q55" i="6"/>
  <c r="Q54" i="5"/>
  <c r="Q55" i="5"/>
  <c r="J58" i="4"/>
  <c r="Q54" i="4"/>
  <c r="Q55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6" l="1"/>
  <c r="Q57" i="5"/>
  <c r="Q58" i="5"/>
  <c r="Q58" i="3"/>
  <c r="Q57" i="3"/>
  <c r="Q57" i="6"/>
  <c r="Q58" i="4"/>
  <c r="Q57" i="4"/>
  <c r="Q10" i="1" l="1"/>
  <c r="Q11" i="1"/>
  <c r="Q12" i="1"/>
  <c r="Q13" i="1"/>
  <c r="Q14" i="1"/>
  <c r="Q15" i="1"/>
  <c r="Q16" i="1"/>
  <c r="Q17" i="1"/>
  <c r="Q18" i="1"/>
  <c r="Q19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<sst xmlns="http://schemas.openxmlformats.org/spreadsheetml/2006/main" count="292" uniqueCount="185">
  <si>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</si>
  <si>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</si>
  <si>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</si>
  <si>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</si>
  <si>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</si>
  <si>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</si>
  <si>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</si>
  <si>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</si>
  <si>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</si>
  <si>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</si>
  <si>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</si>
  <si>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</si>
  <si>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</si>
  <si>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</si>
  <si>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</si>
  <si>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</si>
  <si>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</si>
  <si>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</si>
  <si>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</si>
  <si>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</si>
  <si>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</si>
  <si>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</si>
  <si>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</si>
  <si>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</si>
  <si>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171U0159</t>
  </si>
  <si>
    <t>201U0095</t>
  </si>
  <si>
    <t>201U0102</t>
  </si>
  <si>
    <t>221U0815</t>
  </si>
  <si>
    <t>201U0111</t>
  </si>
  <si>
    <t>191U0176</t>
  </si>
  <si>
    <t>201U0563</t>
  </si>
  <si>
    <t>201U0112</t>
  </si>
  <si>
    <t>201U0031</t>
  </si>
  <si>
    <t>201U0114</t>
  </si>
  <si>
    <t>201U0126</t>
  </si>
  <si>
    <t>ALVARADO MERLIN INGRIS DE LOS ANGELES</t>
  </si>
  <si>
    <t>ARRES ESCOBAR CESAR GAEL</t>
  </si>
  <si>
    <t>CANO CAZARIN GONZALO YAHIR</t>
  </si>
  <si>
    <t>ESTRADA CONCHI LEISY</t>
  </si>
  <si>
    <t>GARCIA ACOSTA MARIA GUADALUPE</t>
  </si>
  <si>
    <t>GONZALEZ AVELINO SARA STEPHANY</t>
  </si>
  <si>
    <t xml:space="preserve">HERNANDEZ AZAMAR LEONARDO </t>
  </si>
  <si>
    <t>JACINTO RAMON JULIO ALEJANDRO</t>
  </si>
  <si>
    <t>LERDO FISCAL PAOLA</t>
  </si>
  <si>
    <t>MENDOZA FERNANDEZ CARLOS DANIEL</t>
  </si>
  <si>
    <t>VERA TEOBAL JOSE GUADALUPE</t>
  </si>
  <si>
    <t>181U0594</t>
  </si>
  <si>
    <t>181U0178</t>
  </si>
  <si>
    <t>191U0168</t>
  </si>
  <si>
    <t>191U0169</t>
  </si>
  <si>
    <t>191U0170</t>
  </si>
  <si>
    <t>191U0171</t>
  </si>
  <si>
    <t>181U0197</t>
  </si>
  <si>
    <t>191U0183</t>
  </si>
  <si>
    <t>191U0184</t>
  </si>
  <si>
    <t>191U0185</t>
  </si>
  <si>
    <t>191U0188</t>
  </si>
  <si>
    <t>191U0190</t>
  </si>
  <si>
    <t>191U0194</t>
  </si>
  <si>
    <t>171U0168</t>
  </si>
  <si>
    <t>AMOR FACUNDO KASSANDRA</t>
  </si>
  <si>
    <t>BELLI IXBA JOSE LUIS</t>
  </si>
  <si>
    <t>CARMONA COBAXIN ANGEL DE JESUS</t>
  </si>
  <si>
    <t>CHIPOL FISCAL JUAN CARLOS</t>
  </si>
  <si>
    <t>COBAXIN OSORIO ENOC</t>
  </si>
  <si>
    <t>DOMINGUEZ FISCAL NATALIA</t>
  </si>
  <si>
    <t>LINO MIXTEGA JOSE LUIS</t>
  </si>
  <si>
    <t>NAVARRO CRUZ IAN JESUS</t>
  </si>
  <si>
    <t>OSTO MAZABA JOHANA JACQUELIN</t>
  </si>
  <si>
    <t>PEREZ QUINTANA LUIS FERNANDO</t>
  </si>
  <si>
    <t>RAMIREZ FIGUEROA JARED</t>
  </si>
  <si>
    <t>RASCON HERNANDEZ CRECENCIO</t>
  </si>
  <si>
    <t>VICHI ORTIZ ALEJANDRA DEL CARMEN</t>
  </si>
  <si>
    <t>COTO ZAPOT ESTEFANIA</t>
  </si>
  <si>
    <t>221U0046</t>
  </si>
  <si>
    <t>211U0660</t>
  </si>
  <si>
    <t>211U0077</t>
  </si>
  <si>
    <t>211U0555</t>
  </si>
  <si>
    <t>211U0087</t>
  </si>
  <si>
    <t>211U0088</t>
  </si>
  <si>
    <t>211U0091</t>
  </si>
  <si>
    <t>221U0047</t>
  </si>
  <si>
    <t>201U0029</t>
  </si>
  <si>
    <t>211U0605</t>
  </si>
  <si>
    <t>211U0094</t>
  </si>
  <si>
    <t>211U0096</t>
  </si>
  <si>
    <t>211U0102</t>
  </si>
  <si>
    <t>211U0103</t>
  </si>
  <si>
    <t>211U0104</t>
  </si>
  <si>
    <t>201U0549</t>
  </si>
  <si>
    <t>211U0106</t>
  </si>
  <si>
    <t>211U0107</t>
  </si>
  <si>
    <t>211U0110</t>
  </si>
  <si>
    <t>211U0111</t>
  </si>
  <si>
    <t>211U0569</t>
  </si>
  <si>
    <t>221U0048</t>
  </si>
  <si>
    <t>211U0117</t>
  </si>
  <si>
    <t>211U0566</t>
  </si>
  <si>
    <t>CHAVEZ PEÑA LUIS SAULO</t>
  </si>
  <si>
    <t>CHIGO ALFONSO DAMARIS AZENETH</t>
  </si>
  <si>
    <t>CHIGO MARTINEZ JORGE DAVID</t>
  </si>
  <si>
    <t>FRANCO ALONSO MARTIN</t>
  </si>
  <si>
    <t>GOMEZ GOLPE JENIFER</t>
  </si>
  <si>
    <t>GOMEZ SANTOS JOSE ROGELIO</t>
  </si>
  <si>
    <t>HERRERA MIROS KENIA PAOLA</t>
  </si>
  <si>
    <t>ISIDORO VAZQUEZ KEIDI ESTEFANI</t>
  </si>
  <si>
    <t>JARAMILLO CATEMAXCA ARLETH</t>
  </si>
  <si>
    <t>LINARES MIL FATIMA</t>
  </si>
  <si>
    <t>MARCE HIPOLITO JOSUE JORGE</t>
  </si>
  <si>
    <t>MAYA SEBA JORGE</t>
  </si>
  <si>
    <t xml:space="preserve">MONTES JESUS SANTIAGO </t>
  </si>
  <si>
    <t>MONTIEL XALA MARJORIE</t>
  </si>
  <si>
    <t>MONTUFA LASCARES MILERNA GUADALUPE</t>
  </si>
  <si>
    <t>MORALES CHAGALA MIGUEL</t>
  </si>
  <si>
    <t>PAXTIAN BAXIN ANAHI</t>
  </si>
  <si>
    <t>POXTAN RODRIGUEZ BEKER NATAN</t>
  </si>
  <si>
    <t>PUCHETA VELASCO ELIZABETH</t>
  </si>
  <si>
    <t>RAMIREZ OLIN JAIR</t>
  </si>
  <si>
    <t>RINCON ZAMUDIO JAVIER MANUEL</t>
  </si>
  <si>
    <t>SANCHEZ MARTINEZ ANA KAREN</t>
  </si>
  <si>
    <t>SOTELO GRANDA GUMA JARETH</t>
  </si>
  <si>
    <t>VERGARA FERNANDEZ IRAD JAFETH</t>
  </si>
  <si>
    <t>191U0164</t>
  </si>
  <si>
    <t>171U0160</t>
  </si>
  <si>
    <t>221U0813</t>
  </si>
  <si>
    <t>191U0173</t>
  </si>
  <si>
    <t>181U0215</t>
  </si>
  <si>
    <t>181U0222</t>
  </si>
  <si>
    <t>AGUIRRE CANELA CESAR</t>
  </si>
  <si>
    <t>AMBROS GÓMEZ VICTOR MANUEL</t>
  </si>
  <si>
    <t>BELLI IXBA JOSÉ LUIS</t>
  </si>
  <si>
    <t>CHACHA MARTINEZ DAVID ANTONIO</t>
  </si>
  <si>
    <t>FIGUEROA ROBLES ENRIQUE DE JESUS</t>
  </si>
  <si>
    <t>SERRANO BLAS MARIANA</t>
  </si>
  <si>
    <t>XIGUIL VASCONCELOS ERICK DANIEL</t>
  </si>
  <si>
    <t>211U0172</t>
  </si>
  <si>
    <t>211U0173</t>
  </si>
  <si>
    <t>201U0098</t>
  </si>
  <si>
    <t>211U0176</t>
  </si>
  <si>
    <t>211U0661</t>
  </si>
  <si>
    <t>211U0178</t>
  </si>
  <si>
    <t>211U0179</t>
  </si>
  <si>
    <t>211U0180</t>
  </si>
  <si>
    <t>211U0641</t>
  </si>
  <si>
    <t>211U0642</t>
  </si>
  <si>
    <t>211U0189</t>
  </si>
  <si>
    <t>211U0662</t>
  </si>
  <si>
    <t>211U0190</t>
  </si>
  <si>
    <t>211U0013</t>
  </si>
  <si>
    <t>211U0635</t>
  </si>
  <si>
    <t>211U0547</t>
  </si>
  <si>
    <t>211U0193</t>
  </si>
  <si>
    <t>211U0486</t>
  </si>
  <si>
    <t>211U0206</t>
  </si>
  <si>
    <t>ALVARADO MERIN CARLOS RAUL</t>
  </si>
  <si>
    <t>ARTIGAS MARTINEZ ALEXIS</t>
  </si>
  <si>
    <t>BERNAL ANDRADE JESUS ALEJANDRO</t>
  </si>
  <si>
    <t>CANELA AMARO VICTOR</t>
  </si>
  <si>
    <t>CINTO GUILLEN GILBERTO</t>
  </si>
  <si>
    <t>DEL ANGEL BAPO LINDA JOHANA</t>
  </si>
  <si>
    <t>DIAZ POLITO CARLOS DAVID</t>
  </si>
  <si>
    <t>FARARONI LOPEZ JULIO</t>
  </si>
  <si>
    <t>GUEVARA VELAZQUEZ LEONARDO ALEXIS</t>
  </si>
  <si>
    <t>HERNANDEZ SALAZAR GUSTAVO ANGEL</t>
  </si>
  <si>
    <t>MALAGA MALAGA XOCHITL LITZURY</t>
  </si>
  <si>
    <t>MALAGA MIXTEGA MIGUEL ANGEL</t>
  </si>
  <si>
    <t>MAULEON FLORES JAZMIN</t>
  </si>
  <si>
    <t>MELCHI COTA CRUZ AXEL</t>
  </si>
  <si>
    <t>MIL ORTIZ EMMANUEL ALEJANDRO</t>
  </si>
  <si>
    <t>MIXTEGA SOSA JUAN DANIEL</t>
  </si>
  <si>
    <t>OLIN CAMACHO FLOR DEL CARMEN</t>
  </si>
  <si>
    <t>SANTOS HERNANDEZ EDUARDO</t>
  </si>
  <si>
    <t>VENAVIDES RODRIGUEZ ROGELIO DE JESUS</t>
  </si>
  <si>
    <t>Lenguajes y Autómatas I</t>
  </si>
  <si>
    <t>FEBRERO-JULIO 2023</t>
  </si>
  <si>
    <t>AR-LA</t>
  </si>
  <si>
    <t>MTI VICTOR MANUEL CHONTAL AMADOR</t>
  </si>
  <si>
    <t>Lenguajes y Autómatas II</t>
  </si>
  <si>
    <t>A-LA2</t>
  </si>
  <si>
    <t>Algoritmos y Lenguajes de Prog</t>
  </si>
  <si>
    <t>401C</t>
  </si>
  <si>
    <t>Internet de las Cosas</t>
  </si>
  <si>
    <t>TAW</t>
  </si>
  <si>
    <t>Métodos Numéricos</t>
  </si>
  <si>
    <t>404-B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</si>
</sst>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6" fillId="0" borderId="2" xfId="0" applyFont="1" applyBorder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6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84" zoomScaleNormal="84" workbookViewId="0">
      <selection activeCell="L20" sqref="L2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25">
      <c r="C4" t="s">
        <v>0</v>
      </c>
      <c r="D4" s="35" t="s">
        <v>173</v>
      </c>
      <c r="E4" s="35"/>
      <c r="F4" s="35"/>
      <c r="G4" s="35"/>
      <c r="I4" t="s">
        <v>1</v>
      </c>
      <c r="J4" s="24" t="s">
        <v>175</v>
      </c>
      <c r="K4" s="24"/>
      <c r="M4" t="s">
        <v>2</v>
      </c>
      <c r="N4" s="25">
        <v>45009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174</v>
      </c>
      <c r="E6" s="24"/>
      <c r="F6" s="24"/>
      <c r="G6" s="24"/>
      <c r="I6" s="18" t="s">
        <v>22</v>
      </c>
      <c r="J6" s="18"/>
      <c r="K6" s="29" t="s">
        <v>176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7" t="s">
        <v>24</v>
      </c>
      <c r="D9" s="27" t="s">
        <v>35</v>
      </c>
      <c r="E9" s="27"/>
      <c r="F9" s="27"/>
      <c r="G9" s="27"/>
      <c r="H9" s="27"/>
      <c r="I9" s="27"/>
      <c r="J9" s="4">
        <v>85</v>
      </c>
      <c r="K9" s="4">
        <v>70</v>
      </c>
      <c r="L9" s="4">
        <v>80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33.571428571428569</v>
      </c>
    </row>
    <row r="10" spans="2:18" x14ac:dyDescent="0.25">
      <c r="B10" s="6">
        <f>B9+1</f>
        <v>2</v>
      </c>
      <c r="C10" s="17" t="s">
        <v>25</v>
      </c>
      <c r="D10" s="27" t="s">
        <v>36</v>
      </c>
      <c r="E10" s="27"/>
      <c r="F10" s="27"/>
      <c r="G10" s="27"/>
      <c r="H10" s="27"/>
      <c r="I10" s="27"/>
      <c r="J10" s="4">
        <v>95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19" si="0">SUM(J10:P10)/7</f>
        <v>13.571428571428571</v>
      </c>
    </row>
    <row r="11" spans="2:18" x14ac:dyDescent="0.25">
      <c r="B11" s="6">
        <f t="shared" ref="B11:B53" si="1">B10+1</f>
        <v>3</v>
      </c>
      <c r="C11" s="17" t="s">
        <v>26</v>
      </c>
      <c r="D11" s="27" t="s">
        <v>37</v>
      </c>
      <c r="E11" s="27"/>
      <c r="F11" s="27"/>
      <c r="G11" s="27"/>
      <c r="H11" s="27"/>
      <c r="I11" s="27"/>
      <c r="J11" s="4">
        <v>70</v>
      </c>
      <c r="K11" s="4">
        <v>85</v>
      </c>
      <c r="L11" s="4">
        <v>95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35.714285714285715</v>
      </c>
    </row>
    <row r="12" spans="2:18" x14ac:dyDescent="0.25">
      <c r="B12" s="6">
        <f t="shared" si="1"/>
        <v>4</v>
      </c>
      <c r="C12" s="17" t="s">
        <v>27</v>
      </c>
      <c r="D12" s="27" t="s">
        <v>38</v>
      </c>
      <c r="E12" s="27"/>
      <c r="F12" s="27"/>
      <c r="G12" s="27"/>
      <c r="H12" s="27"/>
      <c r="I12" s="27"/>
      <c r="J12" s="4">
        <v>80</v>
      </c>
      <c r="K12" s="4">
        <v>70</v>
      </c>
      <c r="L12" s="4">
        <v>85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33.571428571428569</v>
      </c>
    </row>
    <row r="13" spans="2:18" x14ac:dyDescent="0.25">
      <c r="B13" s="6">
        <f t="shared" si="1"/>
        <v>5</v>
      </c>
      <c r="C13" s="17" t="s">
        <v>28</v>
      </c>
      <c r="D13" s="27" t="s">
        <v>39</v>
      </c>
      <c r="E13" s="27"/>
      <c r="F13" s="27"/>
      <c r="G13" s="27"/>
      <c r="H13" s="27"/>
      <c r="I13" s="27"/>
      <c r="J13" s="4">
        <v>70</v>
      </c>
      <c r="K13" s="4">
        <v>80</v>
      </c>
      <c r="L13" s="4">
        <v>80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32.857142857142854</v>
      </c>
    </row>
    <row r="14" spans="2:18" x14ac:dyDescent="0.25">
      <c r="B14" s="6">
        <f t="shared" si="1"/>
        <v>6</v>
      </c>
      <c r="C14" s="17" t="s">
        <v>29</v>
      </c>
      <c r="D14" s="27" t="s">
        <v>40</v>
      </c>
      <c r="E14" s="27"/>
      <c r="F14" s="27"/>
      <c r="G14" s="27"/>
      <c r="H14" s="27"/>
      <c r="I14" s="27"/>
      <c r="J14" s="4">
        <v>70</v>
      </c>
      <c r="K14" s="4">
        <v>80</v>
      </c>
      <c r="L14" s="4">
        <v>85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33.571428571428569</v>
      </c>
    </row>
    <row r="15" spans="2:18" x14ac:dyDescent="0.25">
      <c r="B15" s="6">
        <f t="shared" si="1"/>
        <v>7</v>
      </c>
      <c r="C15" s="17" t="s">
        <v>30</v>
      </c>
      <c r="D15" s="27" t="s">
        <v>41</v>
      </c>
      <c r="E15" s="27"/>
      <c r="F15" s="27"/>
      <c r="G15" s="27"/>
      <c r="H15" s="27"/>
      <c r="I15" s="27"/>
      <c r="J15" s="4">
        <v>85</v>
      </c>
      <c r="K15" s="4">
        <v>75</v>
      </c>
      <c r="L15" s="4">
        <v>80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34.285714285714285</v>
      </c>
    </row>
    <row r="16" spans="2:18" x14ac:dyDescent="0.25">
      <c r="B16" s="6">
        <f t="shared" si="1"/>
        <v>8</v>
      </c>
      <c r="C16" s="17" t="s">
        <v>31</v>
      </c>
      <c r="D16" s="27" t="s">
        <v>42</v>
      </c>
      <c r="E16" s="27"/>
      <c r="F16" s="27"/>
      <c r="G16" s="27"/>
      <c r="H16" s="27"/>
      <c r="I16" s="27"/>
      <c r="J16" s="4">
        <v>85</v>
      </c>
      <c r="K16" s="4">
        <v>80</v>
      </c>
      <c r="L16" s="4">
        <v>80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35</v>
      </c>
    </row>
    <row r="17" spans="2:17" x14ac:dyDescent="0.25">
      <c r="B17" s="6">
        <f t="shared" si="1"/>
        <v>9</v>
      </c>
      <c r="C17" s="17" t="s">
        <v>32</v>
      </c>
      <c r="D17" s="27" t="s">
        <v>43</v>
      </c>
      <c r="E17" s="27"/>
      <c r="F17" s="27"/>
      <c r="G17" s="27"/>
      <c r="H17" s="27"/>
      <c r="I17" s="27"/>
      <c r="J17" s="4">
        <v>85</v>
      </c>
      <c r="K17" s="4">
        <v>80</v>
      </c>
      <c r="L17" s="4">
        <v>80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35</v>
      </c>
    </row>
    <row r="18" spans="2:17" x14ac:dyDescent="0.25">
      <c r="B18" s="6">
        <f t="shared" si="1"/>
        <v>10</v>
      </c>
      <c r="C18" s="17" t="s">
        <v>33</v>
      </c>
      <c r="D18" s="27" t="s">
        <v>44</v>
      </c>
      <c r="E18" s="27"/>
      <c r="F18" s="27"/>
      <c r="G18" s="27"/>
      <c r="H18" s="27"/>
      <c r="I18" s="27"/>
      <c r="J18" s="4">
        <v>95</v>
      </c>
      <c r="K18" s="4">
        <v>70</v>
      </c>
      <c r="L18" s="4">
        <v>80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35</v>
      </c>
    </row>
    <row r="19" spans="2:17" x14ac:dyDescent="0.25">
      <c r="B19" s="6">
        <f t="shared" si="1"/>
        <v>11</v>
      </c>
      <c r="C19" s="17" t="s">
        <v>34</v>
      </c>
      <c r="D19" s="27" t="s">
        <v>45</v>
      </c>
      <c r="E19" s="27"/>
      <c r="F19" s="27"/>
      <c r="G19" s="27"/>
      <c r="H19" s="27"/>
      <c r="I19" s="27"/>
      <c r="J19" s="4">
        <v>95</v>
      </c>
      <c r="K19" s="4">
        <v>95</v>
      </c>
      <c r="L19" s="4">
        <v>95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40.714285714285715</v>
      </c>
    </row>
    <row r="20" spans="2:17" x14ac:dyDescent="0.25">
      <c r="B20" s="6">
        <f t="shared" si="1"/>
        <v>12</v>
      </c>
      <c r="C20" s="6"/>
      <c r="D20" s="19"/>
      <c r="E20" s="19"/>
      <c r="F20" s="19"/>
      <c r="G20" s="19"/>
      <c r="H20" s="19"/>
      <c r="I20" s="19"/>
      <c r="J20" s="4"/>
      <c r="K20" s="4"/>
      <c r="L20" s="4"/>
      <c r="M20" s="4"/>
      <c r="N20" s="4"/>
      <c r="O20" s="4"/>
      <c r="P20" s="4"/>
      <c r="Q20" s="10"/>
    </row>
    <row r="21" spans="2:17" x14ac:dyDescent="0.25">
      <c r="B21" s="6">
        <f t="shared" si="1"/>
        <v>13</v>
      </c>
      <c r="C21" s="6"/>
      <c r="D21" s="19"/>
      <c r="E21" s="19"/>
      <c r="F21" s="19"/>
      <c r="G21" s="19"/>
      <c r="H21" s="19"/>
      <c r="I21" s="19"/>
      <c r="J21" s="4"/>
      <c r="K21" s="4"/>
      <c r="L21" s="4"/>
      <c r="M21" s="4"/>
      <c r="N21" s="4"/>
      <c r="O21" s="4"/>
      <c r="P21" s="4"/>
      <c r="Q21" s="10"/>
    </row>
    <row r="22" spans="2:17" x14ac:dyDescent="0.25">
      <c r="B22" s="6">
        <f t="shared" si="1"/>
        <v>14</v>
      </c>
      <c r="C22" s="6"/>
      <c r="D22" s="19"/>
      <c r="E22" s="19"/>
      <c r="F22" s="19"/>
      <c r="G22" s="19"/>
      <c r="H22" s="19"/>
      <c r="I22" s="19"/>
      <c r="J22" s="4"/>
      <c r="K22" s="4"/>
      <c r="L22" s="4"/>
      <c r="M22" s="4"/>
      <c r="N22" s="4"/>
      <c r="O22" s="4"/>
      <c r="P22" s="4"/>
      <c r="Q22" s="10"/>
    </row>
    <row r="23" spans="2:17" x14ac:dyDescent="0.25">
      <c r="B23" s="6">
        <f t="shared" si="1"/>
        <v>15</v>
      </c>
      <c r="C23" s="6"/>
      <c r="D23" s="19"/>
      <c r="E23" s="19"/>
      <c r="F23" s="19"/>
      <c r="G23" s="19"/>
      <c r="H23" s="19"/>
      <c r="I23" s="19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6"/>
      <c r="D24" s="19"/>
      <c r="E24" s="19"/>
      <c r="F24" s="19"/>
      <c r="G24" s="19"/>
      <c r="H24" s="19"/>
      <c r="I24" s="19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6"/>
      <c r="D25" s="19"/>
      <c r="E25" s="19"/>
      <c r="F25" s="19"/>
      <c r="G25" s="19"/>
      <c r="H25" s="19"/>
      <c r="I25" s="19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19"/>
      <c r="E26" s="19"/>
      <c r="F26" s="19"/>
      <c r="G26" s="19"/>
      <c r="H26" s="19"/>
      <c r="I26" s="19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19"/>
      <c r="E27" s="19"/>
      <c r="F27" s="19"/>
      <c r="G27" s="19"/>
      <c r="H27" s="19"/>
      <c r="I27" s="19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19"/>
      <c r="E28" s="19"/>
      <c r="F28" s="19"/>
      <c r="G28" s="19"/>
      <c r="H28" s="19"/>
      <c r="I28" s="19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19"/>
      <c r="E29" s="19"/>
      <c r="F29" s="19"/>
      <c r="G29" s="19"/>
      <c r="H29" s="19"/>
      <c r="I29" s="19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19"/>
      <c r="E30" s="19"/>
      <c r="F30" s="19"/>
      <c r="G30" s="19"/>
      <c r="H30" s="19"/>
      <c r="I30" s="19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19"/>
      <c r="E31" s="19"/>
      <c r="F31" s="19"/>
      <c r="G31" s="19"/>
      <c r="H31" s="19"/>
      <c r="I31" s="19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19"/>
      <c r="E32" s="19"/>
      <c r="F32" s="19"/>
      <c r="G32" s="19"/>
      <c r="H32" s="19"/>
      <c r="I32" s="19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8"/>
      <c r="D54" s="18"/>
      <c r="E54" s="1"/>
      <c r="H54" s="31" t="s">
        <v>19</v>
      </c>
      <c r="I54" s="31"/>
      <c r="J54" s="11">
        <f>COUNTIF(J9:J53,"&gt;=70")</f>
        <v>11</v>
      </c>
      <c r="K54" s="11">
        <f t="shared" ref="K54:P54" si="2">COUNTIF(K9:K53,"&gt;=70")</f>
        <v>10</v>
      </c>
      <c r="L54" s="11">
        <f t="shared" si="2"/>
        <v>10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8"/>
      <c r="D55" s="18"/>
      <c r="E55" s="8"/>
      <c r="H55" s="32" t="s">
        <v>20</v>
      </c>
      <c r="I55" s="32"/>
      <c r="J55" s="12">
        <f>COUNTIF(J9:J53,"&lt;70")</f>
        <v>0</v>
      </c>
      <c r="K55" s="12">
        <f t="shared" ref="K55:Q55" si="4">COUNTIF(K9:K53,"&lt;70")</f>
        <v>1</v>
      </c>
      <c r="L55" s="12">
        <f t="shared" si="4"/>
        <v>1</v>
      </c>
      <c r="M55" s="12">
        <f t="shared" si="4"/>
        <v>11</v>
      </c>
      <c r="N55" s="12">
        <f t="shared" si="4"/>
        <v>11</v>
      </c>
      <c r="O55" s="12">
        <f t="shared" si="4"/>
        <v>11</v>
      </c>
      <c r="P55" s="12">
        <f t="shared" si="4"/>
        <v>11</v>
      </c>
      <c r="Q55" s="12">
        <f t="shared" si="4"/>
        <v>11</v>
      </c>
    </row>
    <row r="56" spans="2:17" x14ac:dyDescent="0.25">
      <c r="C56" s="18"/>
      <c r="D56" s="18"/>
      <c r="E56" s="18"/>
      <c r="H56" s="32" t="s">
        <v>21</v>
      </c>
      <c r="I56" s="32"/>
      <c r="J56" s="12">
        <f>COUNT(J9:J53)</f>
        <v>11</v>
      </c>
      <c r="K56" s="12">
        <f t="shared" ref="K56:Q56" si="5">COUNT(K9:K53)</f>
        <v>11</v>
      </c>
      <c r="L56" s="12">
        <f t="shared" si="5"/>
        <v>11</v>
      </c>
      <c r="M56" s="12">
        <f t="shared" si="5"/>
        <v>11</v>
      </c>
      <c r="N56" s="12">
        <f t="shared" si="5"/>
        <v>11</v>
      </c>
      <c r="O56" s="12">
        <f t="shared" si="5"/>
        <v>11</v>
      </c>
      <c r="P56" s="12">
        <f t="shared" si="5"/>
        <v>11</v>
      </c>
      <c r="Q56" s="12">
        <f t="shared" si="5"/>
        <v>11</v>
      </c>
    </row>
    <row r="57" spans="2:17" x14ac:dyDescent="0.25">
      <c r="C57" s="18"/>
      <c r="D57" s="18"/>
      <c r="E57" s="1"/>
      <c r="H57" s="33" t="s">
        <v>16</v>
      </c>
      <c r="I57" s="33"/>
      <c r="J57" s="13">
        <f>J54/J56</f>
        <v>1</v>
      </c>
      <c r="K57" s="14">
        <f t="shared" ref="K57:Q57" si="6">K54/K56</f>
        <v>0.90909090909090906</v>
      </c>
      <c r="L57" s="14">
        <f t="shared" si="6"/>
        <v>0.90909090909090906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8"/>
      <c r="D58" s="18"/>
      <c r="E58" s="1"/>
      <c r="H58" s="33" t="s">
        <v>17</v>
      </c>
      <c r="I58" s="33"/>
      <c r="J58" s="13">
        <f>J55/J56</f>
        <v>0</v>
      </c>
      <c r="K58" s="13">
        <f t="shared" ref="K58:Q58" si="7">K55/K56</f>
        <v>9.0909090909090912E-2</v>
      </c>
      <c r="L58" s="14">
        <f t="shared" si="7"/>
        <v>9.0909090909090912E-2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L23" sqref="L2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25">
      <c r="C4" t="s">
        <v>0</v>
      </c>
      <c r="D4" s="35" t="s">
        <v>177</v>
      </c>
      <c r="E4" s="35"/>
      <c r="F4" s="35"/>
      <c r="G4" s="35"/>
      <c r="I4" t="s">
        <v>1</v>
      </c>
      <c r="J4" s="24" t="s">
        <v>178</v>
      </c>
      <c r="K4" s="24"/>
      <c r="M4" t="s">
        <v>2</v>
      </c>
      <c r="N4" s="25">
        <v>45009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174</v>
      </c>
      <c r="E6" s="24"/>
      <c r="F6" s="24"/>
      <c r="G6" s="24"/>
      <c r="I6" s="18" t="s">
        <v>22</v>
      </c>
      <c r="J6" s="18"/>
      <c r="K6" s="29" t="s">
        <v>176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46</v>
      </c>
      <c r="D9" s="36" t="s">
        <v>60</v>
      </c>
      <c r="E9" s="36"/>
      <c r="F9" s="36"/>
      <c r="G9" s="36"/>
      <c r="H9" s="36"/>
      <c r="I9" s="36"/>
      <c r="J9" s="4">
        <v>85</v>
      </c>
      <c r="K9" s="4">
        <v>80</v>
      </c>
      <c r="L9" s="4">
        <v>85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35.714285714285715</v>
      </c>
    </row>
    <row r="10" spans="2:18" x14ac:dyDescent="0.25">
      <c r="B10" s="6">
        <f>B9+1</f>
        <v>2</v>
      </c>
      <c r="C10" s="3" t="s">
        <v>47</v>
      </c>
      <c r="D10" s="36" t="s">
        <v>61</v>
      </c>
      <c r="E10" s="36"/>
      <c r="F10" s="36"/>
      <c r="G10" s="36"/>
      <c r="H10" s="36"/>
      <c r="I10" s="36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2" si="0">SUM(J10:P10)/7</f>
        <v>0</v>
      </c>
    </row>
    <row r="11" spans="2:18" x14ac:dyDescent="0.25">
      <c r="B11" s="6">
        <f t="shared" ref="B11:B53" si="1">B10+1</f>
        <v>3</v>
      </c>
      <c r="C11" s="3" t="s">
        <v>48</v>
      </c>
      <c r="D11" s="36" t="s">
        <v>62</v>
      </c>
      <c r="E11" s="36"/>
      <c r="F11" s="36"/>
      <c r="G11" s="36"/>
      <c r="H11" s="36"/>
      <c r="I11" s="36"/>
      <c r="J11" s="4">
        <v>85</v>
      </c>
      <c r="K11" s="4">
        <v>85</v>
      </c>
      <c r="L11" s="4">
        <v>85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36.428571428571431</v>
      </c>
    </row>
    <row r="12" spans="2:18" x14ac:dyDescent="0.25">
      <c r="B12" s="6">
        <f t="shared" si="1"/>
        <v>4</v>
      </c>
      <c r="C12" s="3" t="s">
        <v>49</v>
      </c>
      <c r="D12" s="36" t="s">
        <v>63</v>
      </c>
      <c r="E12" s="36"/>
      <c r="F12" s="36"/>
      <c r="G12" s="36"/>
      <c r="H12" s="36"/>
      <c r="I12" s="36"/>
      <c r="J12" s="4">
        <v>85</v>
      </c>
      <c r="K12" s="4">
        <v>80</v>
      </c>
      <c r="L12" s="4">
        <v>80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35</v>
      </c>
    </row>
    <row r="13" spans="2:18" x14ac:dyDescent="0.25">
      <c r="B13" s="6">
        <f t="shared" si="1"/>
        <v>5</v>
      </c>
      <c r="C13" s="3" t="s">
        <v>50</v>
      </c>
      <c r="D13" s="36" t="s">
        <v>64</v>
      </c>
      <c r="E13" s="36"/>
      <c r="F13" s="36"/>
      <c r="G13" s="36"/>
      <c r="H13" s="36"/>
      <c r="I13" s="36"/>
      <c r="J13" s="4">
        <v>100</v>
      </c>
      <c r="K13" s="4">
        <v>100</v>
      </c>
      <c r="L13" s="4">
        <v>100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42.857142857142854</v>
      </c>
    </row>
    <row r="14" spans="2:18" x14ac:dyDescent="0.25">
      <c r="B14" s="6">
        <f t="shared" si="1"/>
        <v>6</v>
      </c>
      <c r="C14" s="3" t="s">
        <v>51</v>
      </c>
      <c r="D14" s="36" t="s">
        <v>65</v>
      </c>
      <c r="E14" s="36"/>
      <c r="F14" s="36"/>
      <c r="G14" s="36"/>
      <c r="H14" s="36"/>
      <c r="I14" s="36"/>
      <c r="J14" s="4">
        <v>80</v>
      </c>
      <c r="K14" s="4">
        <v>85</v>
      </c>
      <c r="L14" s="4">
        <v>85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35.714285714285715</v>
      </c>
    </row>
    <row r="15" spans="2:18" x14ac:dyDescent="0.25">
      <c r="B15" s="6">
        <f t="shared" si="1"/>
        <v>7</v>
      </c>
      <c r="C15" s="3" t="s">
        <v>52</v>
      </c>
      <c r="D15" s="36" t="s">
        <v>66</v>
      </c>
      <c r="E15" s="36"/>
      <c r="F15" s="36"/>
      <c r="G15" s="36"/>
      <c r="H15" s="36"/>
      <c r="I15" s="36"/>
      <c r="J15" s="4">
        <v>70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10</v>
      </c>
    </row>
    <row r="16" spans="2:18" x14ac:dyDescent="0.25">
      <c r="B16" s="6">
        <f t="shared" si="1"/>
        <v>8</v>
      </c>
      <c r="C16" s="3" t="s">
        <v>53</v>
      </c>
      <c r="D16" s="36" t="s">
        <v>67</v>
      </c>
      <c r="E16" s="36"/>
      <c r="F16" s="36"/>
      <c r="G16" s="36"/>
      <c r="H16" s="36"/>
      <c r="I16" s="36"/>
      <c r="J16" s="4">
        <v>100</v>
      </c>
      <c r="K16" s="4">
        <v>100</v>
      </c>
      <c r="L16" s="4">
        <v>100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42.857142857142854</v>
      </c>
    </row>
    <row r="17" spans="2:17" x14ac:dyDescent="0.25">
      <c r="B17" s="6">
        <f t="shared" si="1"/>
        <v>9</v>
      </c>
      <c r="C17" s="3" t="s">
        <v>54</v>
      </c>
      <c r="D17" s="36" t="s">
        <v>68</v>
      </c>
      <c r="E17" s="36"/>
      <c r="F17" s="36"/>
      <c r="G17" s="36"/>
      <c r="H17" s="36"/>
      <c r="I17" s="36"/>
      <c r="J17" s="4">
        <v>90</v>
      </c>
      <c r="K17" s="4">
        <v>90</v>
      </c>
      <c r="L17" s="4">
        <v>95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39.285714285714285</v>
      </c>
    </row>
    <row r="18" spans="2:17" x14ac:dyDescent="0.25">
      <c r="B18" s="6">
        <f t="shared" si="1"/>
        <v>10</v>
      </c>
      <c r="C18" s="3" t="s">
        <v>55</v>
      </c>
      <c r="D18" s="36" t="s">
        <v>69</v>
      </c>
      <c r="E18" s="36"/>
      <c r="F18" s="36"/>
      <c r="G18" s="36"/>
      <c r="H18" s="36"/>
      <c r="I18" s="36"/>
      <c r="J18" s="4">
        <v>75</v>
      </c>
      <c r="K18" s="4">
        <v>80</v>
      </c>
      <c r="L18" s="4">
        <v>80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33.571428571428569</v>
      </c>
    </row>
    <row r="19" spans="2:17" x14ac:dyDescent="0.25">
      <c r="B19" s="6">
        <f t="shared" si="1"/>
        <v>11</v>
      </c>
      <c r="C19" s="3" t="s">
        <v>56</v>
      </c>
      <c r="D19" s="36" t="s">
        <v>70</v>
      </c>
      <c r="E19" s="36"/>
      <c r="F19" s="36"/>
      <c r="G19" s="36"/>
      <c r="H19" s="36"/>
      <c r="I19" s="36"/>
      <c r="J19" s="4">
        <v>100</v>
      </c>
      <c r="K19" s="4">
        <v>100</v>
      </c>
      <c r="L19" s="4">
        <v>100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42.857142857142854</v>
      </c>
    </row>
    <row r="20" spans="2:17" x14ac:dyDescent="0.25">
      <c r="B20" s="6">
        <f t="shared" si="1"/>
        <v>12</v>
      </c>
      <c r="C20" s="3" t="s">
        <v>57</v>
      </c>
      <c r="D20" s="36" t="s">
        <v>71</v>
      </c>
      <c r="E20" s="36"/>
      <c r="F20" s="36"/>
      <c r="G20" s="36"/>
      <c r="H20" s="36"/>
      <c r="I20" s="36"/>
      <c r="J20" s="4">
        <v>85</v>
      </c>
      <c r="K20" s="4">
        <v>90</v>
      </c>
      <c r="L20" s="4">
        <v>95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38.571428571428569</v>
      </c>
    </row>
    <row r="21" spans="2:17" x14ac:dyDescent="0.25">
      <c r="B21" s="6">
        <f t="shared" si="1"/>
        <v>13</v>
      </c>
      <c r="C21" s="3" t="s">
        <v>58</v>
      </c>
      <c r="D21" s="36" t="s">
        <v>72</v>
      </c>
      <c r="E21" s="36"/>
      <c r="F21" s="36"/>
      <c r="G21" s="36"/>
      <c r="H21" s="36"/>
      <c r="I21" s="36"/>
      <c r="J21" s="4">
        <v>85</v>
      </c>
      <c r="K21" s="4">
        <v>90</v>
      </c>
      <c r="L21" s="4">
        <v>90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37.857142857142854</v>
      </c>
    </row>
    <row r="22" spans="2:17" x14ac:dyDescent="0.25">
      <c r="B22" s="6">
        <f t="shared" si="1"/>
        <v>14</v>
      </c>
      <c r="C22" s="3" t="s">
        <v>59</v>
      </c>
      <c r="D22" s="36" t="s">
        <v>73</v>
      </c>
      <c r="E22" s="36"/>
      <c r="F22" s="36"/>
      <c r="G22" s="36"/>
      <c r="H22" s="36"/>
      <c r="I22" s="36"/>
      <c r="J22" s="4">
        <v>85</v>
      </c>
      <c r="K22" s="4">
        <v>85</v>
      </c>
      <c r="L22" s="4">
        <v>85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36.428571428571431</v>
      </c>
    </row>
    <row r="23" spans="2:17" x14ac:dyDescent="0.25">
      <c r="B23" s="6">
        <f t="shared" si="1"/>
        <v>15</v>
      </c>
      <c r="C23" s="6"/>
      <c r="D23" s="19"/>
      <c r="E23" s="19"/>
      <c r="F23" s="19"/>
      <c r="G23" s="19"/>
      <c r="H23" s="19"/>
      <c r="I23" s="19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6"/>
      <c r="D24" s="19"/>
      <c r="E24" s="19"/>
      <c r="F24" s="19"/>
      <c r="G24" s="19"/>
      <c r="H24" s="19"/>
      <c r="I24" s="19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6"/>
      <c r="D25" s="19"/>
      <c r="E25" s="19"/>
      <c r="F25" s="19"/>
      <c r="G25" s="19"/>
      <c r="H25" s="19"/>
      <c r="I25" s="19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19"/>
      <c r="E26" s="19"/>
      <c r="F26" s="19"/>
      <c r="G26" s="19"/>
      <c r="H26" s="19"/>
      <c r="I26" s="19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19"/>
      <c r="E27" s="19"/>
      <c r="F27" s="19"/>
      <c r="G27" s="19"/>
      <c r="H27" s="19"/>
      <c r="I27" s="19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19"/>
      <c r="E28" s="19"/>
      <c r="F28" s="19"/>
      <c r="G28" s="19"/>
      <c r="H28" s="19"/>
      <c r="I28" s="19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19"/>
      <c r="E29" s="19"/>
      <c r="F29" s="19"/>
      <c r="G29" s="19"/>
      <c r="H29" s="19"/>
      <c r="I29" s="19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19"/>
      <c r="E30" s="19"/>
      <c r="F30" s="19"/>
      <c r="G30" s="19"/>
      <c r="H30" s="19"/>
      <c r="I30" s="19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19"/>
      <c r="E31" s="19"/>
      <c r="F31" s="19"/>
      <c r="G31" s="19"/>
      <c r="H31" s="19"/>
      <c r="I31" s="19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19"/>
      <c r="E32" s="19"/>
      <c r="F32" s="19"/>
      <c r="G32" s="19"/>
      <c r="H32" s="19"/>
      <c r="I32" s="19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8"/>
      <c r="D54" s="18"/>
      <c r="E54" s="1"/>
      <c r="H54" s="31" t="s">
        <v>19</v>
      </c>
      <c r="I54" s="31"/>
      <c r="J54" s="11">
        <f>COUNTIF(J9:J53,"&gt;=70")</f>
        <v>13</v>
      </c>
      <c r="K54" s="11">
        <f t="shared" ref="K54:P54" si="2">COUNTIF(K9:K53,"&gt;=70")</f>
        <v>12</v>
      </c>
      <c r="L54" s="11">
        <f t="shared" si="2"/>
        <v>12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8"/>
      <c r="D55" s="18"/>
      <c r="E55" s="8"/>
      <c r="H55" s="32" t="s">
        <v>20</v>
      </c>
      <c r="I55" s="32"/>
      <c r="J55" s="12">
        <f>COUNTIF(J9:J53,"&lt;70")</f>
        <v>1</v>
      </c>
      <c r="K55" s="12">
        <f t="shared" ref="K55:Q55" si="4">COUNTIF(K9:K53,"&lt;70")</f>
        <v>2</v>
      </c>
      <c r="L55" s="12">
        <f t="shared" si="4"/>
        <v>2</v>
      </c>
      <c r="M55" s="12">
        <f t="shared" si="4"/>
        <v>14</v>
      </c>
      <c r="N55" s="12">
        <f t="shared" si="4"/>
        <v>14</v>
      </c>
      <c r="O55" s="12">
        <f t="shared" si="4"/>
        <v>14</v>
      </c>
      <c r="P55" s="12">
        <f t="shared" si="4"/>
        <v>14</v>
      </c>
      <c r="Q55" s="12">
        <f t="shared" si="4"/>
        <v>14</v>
      </c>
    </row>
    <row r="56" spans="2:17" x14ac:dyDescent="0.25">
      <c r="C56" s="18"/>
      <c r="D56" s="18"/>
      <c r="E56" s="18"/>
      <c r="H56" s="32" t="s">
        <v>21</v>
      </c>
      <c r="I56" s="32"/>
      <c r="J56" s="12">
        <f>COUNT(J9:J53)</f>
        <v>14</v>
      </c>
      <c r="K56" s="12">
        <f t="shared" ref="K56:Q56" si="5">COUNT(K9:K53)</f>
        <v>14</v>
      </c>
      <c r="L56" s="12">
        <f t="shared" si="5"/>
        <v>14</v>
      </c>
      <c r="M56" s="12">
        <f t="shared" si="5"/>
        <v>14</v>
      </c>
      <c r="N56" s="12">
        <f t="shared" si="5"/>
        <v>14</v>
      </c>
      <c r="O56" s="12">
        <f t="shared" si="5"/>
        <v>14</v>
      </c>
      <c r="P56" s="12">
        <f t="shared" si="5"/>
        <v>14</v>
      </c>
      <c r="Q56" s="12">
        <f t="shared" si="5"/>
        <v>14</v>
      </c>
    </row>
    <row r="57" spans="2:17" x14ac:dyDescent="0.25">
      <c r="C57" s="18"/>
      <c r="D57" s="18"/>
      <c r="E57" s="1"/>
      <c r="H57" s="33" t="s">
        <v>16</v>
      </c>
      <c r="I57" s="33"/>
      <c r="J57" s="13">
        <f>J54/J56</f>
        <v>0.9285714285714286</v>
      </c>
      <c r="K57" s="14">
        <f t="shared" ref="K57:Q57" si="6">K54/K56</f>
        <v>0.8571428571428571</v>
      </c>
      <c r="L57" s="14">
        <f t="shared" si="6"/>
        <v>0.8571428571428571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8"/>
      <c r="D58" s="18"/>
      <c r="E58" s="1"/>
      <c r="H58" s="33" t="s">
        <v>17</v>
      </c>
      <c r="I58" s="33"/>
      <c r="J58" s="13">
        <f>J55/J56</f>
        <v>7.1428571428571425E-2</v>
      </c>
      <c r="K58" s="13">
        <f t="shared" ref="K58:Q58" si="7">K55/K56</f>
        <v>0.14285714285714285</v>
      </c>
      <c r="L58" s="14">
        <f t="shared" si="7"/>
        <v>0.14285714285714285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5" zoomScale="84" zoomScaleNormal="84" workbookViewId="0">
      <selection activeCell="L5" sqref="L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25">
      <c r="C4" t="s">
        <v>0</v>
      </c>
      <c r="D4" s="35" t="s">
        <v>179</v>
      </c>
      <c r="E4" s="35"/>
      <c r="F4" s="35"/>
      <c r="G4" s="35"/>
      <c r="I4" t="s">
        <v>1</v>
      </c>
      <c r="J4" s="24" t="s">
        <v>180</v>
      </c>
      <c r="K4" s="24"/>
      <c r="M4" t="s">
        <v>2</v>
      </c>
      <c r="N4" s="25">
        <v>45009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174</v>
      </c>
      <c r="E6" s="24"/>
      <c r="F6" s="24"/>
      <c r="G6" s="24"/>
      <c r="I6" s="18" t="s">
        <v>22</v>
      </c>
      <c r="J6" s="18"/>
      <c r="K6" s="29" t="s">
        <v>176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74</v>
      </c>
      <c r="D9" s="27" t="s">
        <v>98</v>
      </c>
      <c r="E9" s="27"/>
      <c r="F9" s="27"/>
      <c r="G9" s="27"/>
      <c r="H9" s="27"/>
      <c r="I9" s="27"/>
      <c r="J9" s="4">
        <v>90</v>
      </c>
      <c r="K9" s="4">
        <v>85</v>
      </c>
      <c r="L9" s="4">
        <v>85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37.142857142857146</v>
      </c>
    </row>
    <row r="10" spans="2:18" x14ac:dyDescent="0.25">
      <c r="B10" s="6">
        <f>B9+1</f>
        <v>2</v>
      </c>
      <c r="C10" s="3" t="s">
        <v>75</v>
      </c>
      <c r="D10" s="27" t="s">
        <v>99</v>
      </c>
      <c r="E10" s="27"/>
      <c r="F10" s="27"/>
      <c r="G10" s="27"/>
      <c r="H10" s="27"/>
      <c r="I10" s="27"/>
      <c r="J10" s="4">
        <v>95</v>
      </c>
      <c r="K10" s="4">
        <v>80</v>
      </c>
      <c r="L10" s="4">
        <v>80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2" si="0">SUM(J10:P10)/7</f>
        <v>36.428571428571431</v>
      </c>
    </row>
    <row r="11" spans="2:18" x14ac:dyDescent="0.25">
      <c r="B11" s="6">
        <f t="shared" ref="B11:B53" si="1">B10+1</f>
        <v>3</v>
      </c>
      <c r="C11" s="3" t="s">
        <v>76</v>
      </c>
      <c r="D11" s="27" t="s">
        <v>100</v>
      </c>
      <c r="E11" s="27"/>
      <c r="F11" s="27"/>
      <c r="G11" s="27"/>
      <c r="H11" s="27"/>
      <c r="I11" s="27"/>
      <c r="J11" s="4">
        <v>90</v>
      </c>
      <c r="K11" s="4">
        <v>90</v>
      </c>
      <c r="L11" s="4">
        <v>90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38.571428571428569</v>
      </c>
    </row>
    <row r="12" spans="2:18" x14ac:dyDescent="0.25">
      <c r="B12" s="6">
        <f t="shared" si="1"/>
        <v>4</v>
      </c>
      <c r="C12" s="3" t="s">
        <v>77</v>
      </c>
      <c r="D12" s="27" t="s">
        <v>101</v>
      </c>
      <c r="E12" s="27"/>
      <c r="F12" s="27"/>
      <c r="G12" s="27"/>
      <c r="H12" s="27"/>
      <c r="I12" s="27"/>
      <c r="J12" s="4">
        <v>95</v>
      </c>
      <c r="K12" s="4">
        <v>85</v>
      </c>
      <c r="L12" s="4">
        <v>85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37.857142857142854</v>
      </c>
    </row>
    <row r="13" spans="2:18" x14ac:dyDescent="0.25">
      <c r="B13" s="6">
        <f t="shared" si="1"/>
        <v>5</v>
      </c>
      <c r="C13" s="3" t="s">
        <v>78</v>
      </c>
      <c r="D13" s="27" t="s">
        <v>102</v>
      </c>
      <c r="E13" s="27"/>
      <c r="F13" s="27"/>
      <c r="G13" s="27"/>
      <c r="H13" s="27"/>
      <c r="I13" s="27"/>
      <c r="J13" s="4">
        <v>90</v>
      </c>
      <c r="K13" s="4">
        <v>90</v>
      </c>
      <c r="L13" s="4">
        <v>90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38.571428571428569</v>
      </c>
    </row>
    <row r="14" spans="2:18" x14ac:dyDescent="0.25">
      <c r="B14" s="6">
        <f t="shared" si="1"/>
        <v>6</v>
      </c>
      <c r="C14" s="3" t="s">
        <v>79</v>
      </c>
      <c r="D14" s="27" t="s">
        <v>103</v>
      </c>
      <c r="E14" s="27"/>
      <c r="F14" s="27"/>
      <c r="G14" s="27"/>
      <c r="H14" s="27"/>
      <c r="I14" s="27"/>
      <c r="J14" s="4">
        <v>95</v>
      </c>
      <c r="K14" s="4">
        <v>85</v>
      </c>
      <c r="L14" s="4">
        <v>85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37.857142857142854</v>
      </c>
    </row>
    <row r="15" spans="2:18" x14ac:dyDescent="0.25">
      <c r="B15" s="6">
        <f t="shared" si="1"/>
        <v>7</v>
      </c>
      <c r="C15" s="3" t="s">
        <v>80</v>
      </c>
      <c r="D15" s="27" t="s">
        <v>104</v>
      </c>
      <c r="E15" s="27"/>
      <c r="F15" s="27"/>
      <c r="G15" s="27"/>
      <c r="H15" s="27"/>
      <c r="I15" s="27"/>
      <c r="J15" s="4">
        <v>95</v>
      </c>
      <c r="K15" s="4">
        <v>90</v>
      </c>
      <c r="L15" s="4">
        <v>90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39.285714285714285</v>
      </c>
    </row>
    <row r="16" spans="2:18" x14ac:dyDescent="0.25">
      <c r="B16" s="6">
        <f t="shared" si="1"/>
        <v>8</v>
      </c>
      <c r="C16" s="3" t="s">
        <v>81</v>
      </c>
      <c r="D16" s="27" t="s">
        <v>105</v>
      </c>
      <c r="E16" s="27"/>
      <c r="F16" s="27"/>
      <c r="G16" s="27"/>
      <c r="H16" s="27"/>
      <c r="I16" s="27"/>
      <c r="J16" s="4">
        <v>95</v>
      </c>
      <c r="K16" s="4">
        <v>95</v>
      </c>
      <c r="L16" s="4">
        <v>95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40.714285714285715</v>
      </c>
    </row>
    <row r="17" spans="2:17" x14ac:dyDescent="0.25">
      <c r="B17" s="6">
        <f t="shared" si="1"/>
        <v>9</v>
      </c>
      <c r="C17" s="3" t="s">
        <v>82</v>
      </c>
      <c r="D17" s="27" t="s">
        <v>106</v>
      </c>
      <c r="E17" s="27"/>
      <c r="F17" s="27"/>
      <c r="G17" s="27"/>
      <c r="H17" s="27"/>
      <c r="I17" s="27"/>
      <c r="J17" s="4">
        <v>90</v>
      </c>
      <c r="K17" s="4">
        <v>80</v>
      </c>
      <c r="L17" s="4">
        <v>80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35.714285714285715</v>
      </c>
    </row>
    <row r="18" spans="2:17" x14ac:dyDescent="0.25">
      <c r="B18" s="6">
        <f t="shared" si="1"/>
        <v>10</v>
      </c>
      <c r="C18" s="3" t="s">
        <v>83</v>
      </c>
      <c r="D18" s="27" t="s">
        <v>107</v>
      </c>
      <c r="E18" s="27"/>
      <c r="F18" s="27"/>
      <c r="G18" s="27"/>
      <c r="H18" s="27"/>
      <c r="I18" s="27"/>
      <c r="J18" s="4">
        <v>95</v>
      </c>
      <c r="K18" s="4">
        <v>85</v>
      </c>
      <c r="L18" s="4">
        <v>85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37.857142857142854</v>
      </c>
    </row>
    <row r="19" spans="2:17" x14ac:dyDescent="0.25">
      <c r="B19" s="6">
        <f t="shared" si="1"/>
        <v>11</v>
      </c>
      <c r="C19" s="3" t="s">
        <v>84</v>
      </c>
      <c r="D19" s="27" t="s">
        <v>108</v>
      </c>
      <c r="E19" s="27"/>
      <c r="F19" s="27"/>
      <c r="G19" s="27"/>
      <c r="H19" s="27"/>
      <c r="I19" s="27"/>
      <c r="J19" s="4">
        <v>90</v>
      </c>
      <c r="K19" s="4">
        <v>90</v>
      </c>
      <c r="L19" s="4">
        <v>90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38.571428571428569</v>
      </c>
    </row>
    <row r="20" spans="2:17" x14ac:dyDescent="0.25">
      <c r="B20" s="6">
        <f t="shared" si="1"/>
        <v>12</v>
      </c>
      <c r="C20" s="3" t="s">
        <v>85</v>
      </c>
      <c r="D20" s="27" t="s">
        <v>109</v>
      </c>
      <c r="E20" s="27"/>
      <c r="F20" s="27"/>
      <c r="G20" s="27"/>
      <c r="H20" s="27"/>
      <c r="I20" s="27"/>
      <c r="J20" s="4">
        <v>90</v>
      </c>
      <c r="K20" s="4">
        <v>95</v>
      </c>
      <c r="L20" s="4">
        <v>95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40</v>
      </c>
    </row>
    <row r="21" spans="2:17" x14ac:dyDescent="0.25">
      <c r="B21" s="6">
        <f t="shared" si="1"/>
        <v>13</v>
      </c>
      <c r="C21" s="3" t="s">
        <v>86</v>
      </c>
      <c r="D21" s="27" t="s">
        <v>110</v>
      </c>
      <c r="E21" s="27"/>
      <c r="F21" s="27"/>
      <c r="G21" s="27"/>
      <c r="H21" s="27"/>
      <c r="I21" s="27"/>
      <c r="J21" s="4">
        <v>95</v>
      </c>
      <c r="K21" s="4">
        <v>90</v>
      </c>
      <c r="L21" s="4">
        <v>90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39.285714285714285</v>
      </c>
    </row>
    <row r="22" spans="2:17" x14ac:dyDescent="0.25">
      <c r="B22" s="6">
        <f t="shared" si="1"/>
        <v>14</v>
      </c>
      <c r="C22" s="3" t="s">
        <v>87</v>
      </c>
      <c r="D22" s="27" t="s">
        <v>111</v>
      </c>
      <c r="E22" s="27"/>
      <c r="F22" s="27"/>
      <c r="G22" s="27"/>
      <c r="H22" s="27"/>
      <c r="I22" s="27"/>
      <c r="J22" s="4">
        <v>95</v>
      </c>
      <c r="K22" s="4">
        <v>85</v>
      </c>
      <c r="L22" s="4">
        <v>85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37.857142857142854</v>
      </c>
    </row>
    <row r="23" spans="2:17" x14ac:dyDescent="0.25">
      <c r="B23" s="6">
        <f t="shared" si="1"/>
        <v>15</v>
      </c>
      <c r="C23" s="3" t="s">
        <v>88</v>
      </c>
      <c r="D23" s="27" t="s">
        <v>112</v>
      </c>
      <c r="E23" s="27"/>
      <c r="F23" s="27"/>
      <c r="G23" s="27"/>
      <c r="H23" s="27"/>
      <c r="I23" s="27"/>
      <c r="J23" s="4">
        <v>90</v>
      </c>
      <c r="K23" s="4">
        <v>90</v>
      </c>
      <c r="L23" s="4">
        <v>90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38.571428571428569</v>
      </c>
    </row>
    <row r="24" spans="2:17" x14ac:dyDescent="0.25">
      <c r="B24" s="6">
        <f t="shared" si="1"/>
        <v>16</v>
      </c>
      <c r="C24" s="3" t="s">
        <v>89</v>
      </c>
      <c r="D24" s="27" t="s">
        <v>113</v>
      </c>
      <c r="E24" s="27"/>
      <c r="F24" s="27"/>
      <c r="G24" s="27"/>
      <c r="H24" s="27"/>
      <c r="I24" s="27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f t="shared" si="1"/>
        <v>17</v>
      </c>
      <c r="C25" s="3" t="s">
        <v>90</v>
      </c>
      <c r="D25" s="27" t="s">
        <v>114</v>
      </c>
      <c r="E25" s="27"/>
      <c r="F25" s="27"/>
      <c r="G25" s="27"/>
      <c r="H25" s="27"/>
      <c r="I25" s="27"/>
      <c r="J25" s="4">
        <v>90</v>
      </c>
      <c r="K25" s="4">
        <v>90</v>
      </c>
      <c r="L25" s="4">
        <v>90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38.571428571428569</v>
      </c>
    </row>
    <row r="26" spans="2:17" x14ac:dyDescent="0.25">
      <c r="B26" s="6">
        <f t="shared" si="1"/>
        <v>18</v>
      </c>
      <c r="C26" s="3" t="s">
        <v>91</v>
      </c>
      <c r="D26" s="27" t="s">
        <v>115</v>
      </c>
      <c r="E26" s="27"/>
      <c r="F26" s="27"/>
      <c r="G26" s="27"/>
      <c r="H26" s="27"/>
      <c r="I26" s="27"/>
      <c r="J26" s="4">
        <v>95</v>
      </c>
      <c r="K26" s="4">
        <v>95</v>
      </c>
      <c r="L26" s="4">
        <v>95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40.714285714285715</v>
      </c>
    </row>
    <row r="27" spans="2:17" x14ac:dyDescent="0.25">
      <c r="B27" s="6">
        <f t="shared" si="1"/>
        <v>19</v>
      </c>
      <c r="C27" s="3" t="s">
        <v>92</v>
      </c>
      <c r="D27" s="27" t="s">
        <v>116</v>
      </c>
      <c r="E27" s="27"/>
      <c r="F27" s="27"/>
      <c r="G27" s="27"/>
      <c r="H27" s="27"/>
      <c r="I27" s="27"/>
      <c r="J27" s="4">
        <v>90</v>
      </c>
      <c r="K27" s="4">
        <v>90</v>
      </c>
      <c r="L27" s="4">
        <v>90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38.571428571428569</v>
      </c>
    </row>
    <row r="28" spans="2:17" x14ac:dyDescent="0.25">
      <c r="B28" s="6">
        <f t="shared" si="1"/>
        <v>20</v>
      </c>
      <c r="C28" s="3" t="s">
        <v>93</v>
      </c>
      <c r="D28" s="27" t="s">
        <v>117</v>
      </c>
      <c r="E28" s="27"/>
      <c r="F28" s="27"/>
      <c r="G28" s="27"/>
      <c r="H28" s="27"/>
      <c r="I28" s="27"/>
      <c r="J28" s="4">
        <v>95</v>
      </c>
      <c r="K28" s="4">
        <v>95</v>
      </c>
      <c r="L28" s="4">
        <v>95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40.714285714285715</v>
      </c>
    </row>
    <row r="29" spans="2:17" x14ac:dyDescent="0.25">
      <c r="B29" s="6">
        <f t="shared" si="1"/>
        <v>21</v>
      </c>
      <c r="C29" s="3" t="s">
        <v>94</v>
      </c>
      <c r="D29" s="27" t="s">
        <v>118</v>
      </c>
      <c r="E29" s="27"/>
      <c r="F29" s="27"/>
      <c r="G29" s="27"/>
      <c r="H29" s="27"/>
      <c r="I29" s="27"/>
      <c r="J29" s="4">
        <v>90</v>
      </c>
      <c r="K29" s="4">
        <v>95</v>
      </c>
      <c r="L29" s="4">
        <v>95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40</v>
      </c>
    </row>
    <row r="30" spans="2:17" x14ac:dyDescent="0.25">
      <c r="B30" s="6">
        <f t="shared" si="1"/>
        <v>22</v>
      </c>
      <c r="C30" s="3" t="s">
        <v>95</v>
      </c>
      <c r="D30" s="27" t="s">
        <v>119</v>
      </c>
      <c r="E30" s="27"/>
      <c r="F30" s="27"/>
      <c r="G30" s="27"/>
      <c r="H30" s="27"/>
      <c r="I30" s="27"/>
      <c r="J30" s="4">
        <v>95</v>
      </c>
      <c r="K30" s="4">
        <v>90</v>
      </c>
      <c r="L30" s="4">
        <v>90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39.285714285714285</v>
      </c>
    </row>
    <row r="31" spans="2:17" x14ac:dyDescent="0.25">
      <c r="B31" s="6">
        <f t="shared" si="1"/>
        <v>23</v>
      </c>
      <c r="C31" s="3" t="s">
        <v>96</v>
      </c>
      <c r="D31" s="27" t="s">
        <v>120</v>
      </c>
      <c r="E31" s="27"/>
      <c r="F31" s="27"/>
      <c r="G31" s="27"/>
      <c r="H31" s="27"/>
      <c r="I31" s="27"/>
      <c r="J31" s="4">
        <v>95</v>
      </c>
      <c r="K31" s="4">
        <v>95</v>
      </c>
      <c r="L31" s="4">
        <v>95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40.714285714285715</v>
      </c>
    </row>
    <row r="32" spans="2:17" x14ac:dyDescent="0.25">
      <c r="B32" s="6">
        <f t="shared" si="1"/>
        <v>24</v>
      </c>
      <c r="C32" s="3" t="s">
        <v>97</v>
      </c>
      <c r="D32" s="27" t="s">
        <v>121</v>
      </c>
      <c r="E32" s="27"/>
      <c r="F32" s="27"/>
      <c r="G32" s="27"/>
      <c r="H32" s="27"/>
      <c r="I32" s="27"/>
      <c r="J32" s="4">
        <v>90</v>
      </c>
      <c r="K32" s="4">
        <v>95</v>
      </c>
      <c r="L32" s="4">
        <v>95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40</v>
      </c>
    </row>
    <row r="33" spans="2:17" x14ac:dyDescent="0.25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8"/>
      <c r="D54" s="18"/>
      <c r="E54" s="1"/>
      <c r="H54" s="31" t="s">
        <v>19</v>
      </c>
      <c r="I54" s="31"/>
      <c r="J54" s="11">
        <f>COUNTIF(J9:J53,"&gt;=70")</f>
        <v>23</v>
      </c>
      <c r="K54" s="11">
        <f t="shared" ref="K54:P54" si="2">COUNTIF(K9:K53,"&gt;=70")</f>
        <v>23</v>
      </c>
      <c r="L54" s="11">
        <f t="shared" si="2"/>
        <v>23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8"/>
      <c r="D55" s="18"/>
      <c r="E55" s="8"/>
      <c r="H55" s="32" t="s">
        <v>20</v>
      </c>
      <c r="I55" s="32"/>
      <c r="J55" s="12">
        <f>COUNTIF(J9:J53,"&lt;70")</f>
        <v>1</v>
      </c>
      <c r="K55" s="12">
        <f t="shared" ref="K55:Q55" si="4">COUNTIF(K9:K53,"&lt;70")</f>
        <v>1</v>
      </c>
      <c r="L55" s="12">
        <f t="shared" si="4"/>
        <v>1</v>
      </c>
      <c r="M55" s="12">
        <f t="shared" si="4"/>
        <v>24</v>
      </c>
      <c r="N55" s="12">
        <f t="shared" si="4"/>
        <v>24</v>
      </c>
      <c r="O55" s="12">
        <f t="shared" si="4"/>
        <v>24</v>
      </c>
      <c r="P55" s="12">
        <f t="shared" si="4"/>
        <v>24</v>
      </c>
      <c r="Q55" s="12">
        <f t="shared" si="4"/>
        <v>24</v>
      </c>
    </row>
    <row r="56" spans="2:17" x14ac:dyDescent="0.25">
      <c r="C56" s="18"/>
      <c r="D56" s="18"/>
      <c r="E56" s="18"/>
      <c r="H56" s="32" t="s">
        <v>21</v>
      </c>
      <c r="I56" s="32"/>
      <c r="J56" s="12">
        <f>COUNT(J9:J53)</f>
        <v>24</v>
      </c>
      <c r="K56" s="12">
        <f t="shared" ref="K56:Q56" si="5">COUNT(K9:K53)</f>
        <v>24</v>
      </c>
      <c r="L56" s="12">
        <f t="shared" si="5"/>
        <v>24</v>
      </c>
      <c r="M56" s="12">
        <f t="shared" si="5"/>
        <v>24</v>
      </c>
      <c r="N56" s="12">
        <f t="shared" si="5"/>
        <v>24</v>
      </c>
      <c r="O56" s="12">
        <f t="shared" si="5"/>
        <v>24</v>
      </c>
      <c r="P56" s="12">
        <f t="shared" si="5"/>
        <v>24</v>
      </c>
      <c r="Q56" s="12">
        <f t="shared" si="5"/>
        <v>24</v>
      </c>
    </row>
    <row r="57" spans="2:17" x14ac:dyDescent="0.25">
      <c r="C57" s="18"/>
      <c r="D57" s="18"/>
      <c r="E57" s="1"/>
      <c r="H57" s="33" t="s">
        <v>16</v>
      </c>
      <c r="I57" s="33"/>
      <c r="J57" s="13">
        <f>J54/J56</f>
        <v>0.95833333333333337</v>
      </c>
      <c r="K57" s="14">
        <f t="shared" ref="K57:Q57" si="6">K54/K56</f>
        <v>0.95833333333333337</v>
      </c>
      <c r="L57" s="14">
        <f t="shared" si="6"/>
        <v>0.95833333333333337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8"/>
      <c r="D58" s="18"/>
      <c r="E58" s="1"/>
      <c r="H58" s="33" t="s">
        <v>17</v>
      </c>
      <c r="I58" s="33"/>
      <c r="J58" s="13">
        <f>J55/J56</f>
        <v>4.1666666666666664E-2</v>
      </c>
      <c r="K58" s="13">
        <f t="shared" ref="K58:Q58" si="7">K55/K56</f>
        <v>4.1666666666666664E-2</v>
      </c>
      <c r="L58" s="14">
        <f t="shared" si="7"/>
        <v>4.1666666666666664E-2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84" zoomScaleNormal="84" workbookViewId="0">
      <selection activeCell="L16" sqref="L1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25">
      <c r="C4" t="s">
        <v>0</v>
      </c>
      <c r="D4" s="35" t="s">
        <v>181</v>
      </c>
      <c r="E4" s="35"/>
      <c r="F4" s="35"/>
      <c r="G4" s="35"/>
      <c r="I4" t="s">
        <v>1</v>
      </c>
      <c r="J4" s="24" t="s">
        <v>182</v>
      </c>
      <c r="K4" s="24"/>
      <c r="M4" t="s">
        <v>2</v>
      </c>
      <c r="N4" s="25">
        <v>45009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174</v>
      </c>
      <c r="E6" s="24"/>
      <c r="F6" s="24"/>
      <c r="G6" s="24"/>
      <c r="I6" s="18" t="s">
        <v>22</v>
      </c>
      <c r="J6" s="18"/>
      <c r="K6" s="29" t="s">
        <v>176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6" t="s">
        <v>122</v>
      </c>
      <c r="D9" s="27" t="s">
        <v>128</v>
      </c>
      <c r="E9" s="27"/>
      <c r="F9" s="27"/>
      <c r="G9" s="27"/>
      <c r="H9" s="27"/>
      <c r="I9" s="27"/>
      <c r="J9" s="4">
        <v>100</v>
      </c>
      <c r="K9" s="4">
        <v>100</v>
      </c>
      <c r="L9" s="4">
        <v>100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42.857142857142854</v>
      </c>
    </row>
    <row r="10" spans="2:18" x14ac:dyDescent="0.25">
      <c r="B10" s="6">
        <f>B9+1</f>
        <v>2</v>
      </c>
      <c r="C10" s="16" t="s">
        <v>123</v>
      </c>
      <c r="D10" s="27" t="s">
        <v>129</v>
      </c>
      <c r="E10" s="27"/>
      <c r="F10" s="27"/>
      <c r="G10" s="27"/>
      <c r="H10" s="27"/>
      <c r="I10" s="27"/>
      <c r="J10" s="4">
        <v>70</v>
      </c>
      <c r="K10" s="4">
        <v>70</v>
      </c>
      <c r="L10" s="4">
        <v>70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16" si="0">SUM(J10:P10)/7</f>
        <v>30</v>
      </c>
    </row>
    <row r="11" spans="2:18" x14ac:dyDescent="0.25">
      <c r="B11" s="6">
        <f t="shared" ref="B11:B53" si="1">B10+1</f>
        <v>3</v>
      </c>
      <c r="C11" s="16" t="s">
        <v>47</v>
      </c>
      <c r="D11" s="27" t="s">
        <v>130</v>
      </c>
      <c r="E11" s="27"/>
      <c r="F11" s="27"/>
      <c r="G11" s="27"/>
      <c r="H11" s="27"/>
      <c r="I11" s="27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x14ac:dyDescent="0.25">
      <c r="B12" s="6">
        <f t="shared" si="1"/>
        <v>4</v>
      </c>
      <c r="C12" s="16" t="s">
        <v>124</v>
      </c>
      <c r="D12" s="27" t="s">
        <v>131</v>
      </c>
      <c r="E12" s="27"/>
      <c r="F12" s="27"/>
      <c r="G12" s="27"/>
      <c r="H12" s="27"/>
      <c r="I12" s="27"/>
      <c r="J12" s="4">
        <v>70</v>
      </c>
      <c r="K12" s="4">
        <v>70</v>
      </c>
      <c r="L12" s="4">
        <v>80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31.428571428571427</v>
      </c>
    </row>
    <row r="13" spans="2:18" x14ac:dyDescent="0.25">
      <c r="B13" s="6">
        <f t="shared" si="1"/>
        <v>5</v>
      </c>
      <c r="C13" s="16" t="s">
        <v>125</v>
      </c>
      <c r="D13" s="27" t="s">
        <v>132</v>
      </c>
      <c r="E13" s="27"/>
      <c r="F13" s="27"/>
      <c r="G13" s="27"/>
      <c r="H13" s="27"/>
      <c r="I13" s="27"/>
      <c r="J13" s="4">
        <v>100</v>
      </c>
      <c r="K13" s="4">
        <v>100</v>
      </c>
      <c r="L13" s="4">
        <v>100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42.857142857142854</v>
      </c>
    </row>
    <row r="14" spans="2:18" x14ac:dyDescent="0.25">
      <c r="B14" s="6">
        <f t="shared" si="1"/>
        <v>6</v>
      </c>
      <c r="C14" s="16" t="s">
        <v>56</v>
      </c>
      <c r="D14" s="27" t="s">
        <v>70</v>
      </c>
      <c r="E14" s="27"/>
      <c r="F14" s="27"/>
      <c r="G14" s="27"/>
      <c r="H14" s="27"/>
      <c r="I14" s="27"/>
      <c r="J14" s="4">
        <v>100</v>
      </c>
      <c r="K14" s="4">
        <v>100</v>
      </c>
      <c r="L14" s="4">
        <v>100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42.857142857142854</v>
      </c>
    </row>
    <row r="15" spans="2:18" x14ac:dyDescent="0.25">
      <c r="B15" s="6">
        <f t="shared" si="1"/>
        <v>7</v>
      </c>
      <c r="C15" s="16" t="s">
        <v>126</v>
      </c>
      <c r="D15" s="27" t="s">
        <v>133</v>
      </c>
      <c r="E15" s="27"/>
      <c r="F15" s="27"/>
      <c r="G15" s="27"/>
      <c r="H15" s="27"/>
      <c r="I15" s="27"/>
      <c r="J15" s="4">
        <v>70</v>
      </c>
      <c r="K15" s="4">
        <v>70</v>
      </c>
      <c r="L15" s="4">
        <v>70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30</v>
      </c>
    </row>
    <row r="16" spans="2:18" x14ac:dyDescent="0.25">
      <c r="B16" s="6">
        <f t="shared" si="1"/>
        <v>8</v>
      </c>
      <c r="C16" s="16" t="s">
        <v>127</v>
      </c>
      <c r="D16" s="27" t="s">
        <v>134</v>
      </c>
      <c r="E16" s="27"/>
      <c r="F16" s="27"/>
      <c r="G16" s="27"/>
      <c r="H16" s="27"/>
      <c r="I16" s="27"/>
      <c r="J16" s="4">
        <v>70</v>
      </c>
      <c r="K16" s="4">
        <v>70</v>
      </c>
      <c r="L16" s="4">
        <v>70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30</v>
      </c>
    </row>
    <row r="17" spans="2:17" x14ac:dyDescent="0.25">
      <c r="B17" s="6">
        <f t="shared" si="1"/>
        <v>9</v>
      </c>
      <c r="C17" s="6"/>
      <c r="D17" s="19"/>
      <c r="E17" s="19"/>
      <c r="F17" s="19"/>
      <c r="G17" s="19"/>
      <c r="H17" s="19"/>
      <c r="I17" s="19"/>
      <c r="J17" s="4"/>
      <c r="K17" s="4"/>
      <c r="L17" s="4"/>
      <c r="M17" s="4"/>
      <c r="N17" s="4"/>
      <c r="O17" s="4"/>
      <c r="P17" s="4"/>
      <c r="Q17" s="10"/>
    </row>
    <row r="18" spans="2:17" x14ac:dyDescent="0.25">
      <c r="B18" s="6">
        <f t="shared" si="1"/>
        <v>10</v>
      </c>
      <c r="C18" s="6"/>
      <c r="D18" s="19"/>
      <c r="E18" s="19"/>
      <c r="F18" s="19"/>
      <c r="G18" s="19"/>
      <c r="H18" s="19"/>
      <c r="I18" s="19"/>
      <c r="J18" s="4"/>
      <c r="K18" s="4"/>
      <c r="L18" s="4"/>
      <c r="M18" s="4"/>
      <c r="N18" s="4"/>
      <c r="O18" s="4"/>
      <c r="P18" s="4"/>
      <c r="Q18" s="10"/>
    </row>
    <row r="19" spans="2:17" x14ac:dyDescent="0.25">
      <c r="B19" s="6">
        <f t="shared" si="1"/>
        <v>11</v>
      </c>
      <c r="C19" s="6"/>
      <c r="D19" s="19"/>
      <c r="E19" s="19"/>
      <c r="F19" s="19"/>
      <c r="G19" s="19"/>
      <c r="H19" s="19"/>
      <c r="I19" s="19"/>
      <c r="J19" s="4"/>
      <c r="K19" s="4"/>
      <c r="L19" s="4"/>
      <c r="M19" s="4"/>
      <c r="N19" s="4"/>
      <c r="O19" s="4"/>
      <c r="P19" s="4"/>
      <c r="Q19" s="10"/>
    </row>
    <row r="20" spans="2:17" x14ac:dyDescent="0.25">
      <c r="B20" s="6">
        <f t="shared" si="1"/>
        <v>12</v>
      </c>
      <c r="C20" s="6"/>
      <c r="D20" s="19"/>
      <c r="E20" s="19"/>
      <c r="F20" s="19"/>
      <c r="G20" s="19"/>
      <c r="H20" s="19"/>
      <c r="I20" s="19"/>
      <c r="J20" s="4"/>
      <c r="K20" s="4"/>
      <c r="L20" s="4"/>
      <c r="M20" s="4"/>
      <c r="N20" s="4"/>
      <c r="O20" s="4"/>
      <c r="P20" s="4"/>
      <c r="Q20" s="10"/>
    </row>
    <row r="21" spans="2:17" x14ac:dyDescent="0.25">
      <c r="B21" s="6">
        <f t="shared" si="1"/>
        <v>13</v>
      </c>
      <c r="C21" s="6"/>
      <c r="D21" s="19"/>
      <c r="E21" s="19"/>
      <c r="F21" s="19"/>
      <c r="G21" s="19"/>
      <c r="H21" s="19"/>
      <c r="I21" s="19"/>
      <c r="J21" s="4"/>
      <c r="K21" s="4"/>
      <c r="L21" s="4"/>
      <c r="M21" s="4"/>
      <c r="N21" s="4"/>
      <c r="O21" s="4"/>
      <c r="P21" s="4"/>
      <c r="Q21" s="10"/>
    </row>
    <row r="22" spans="2:17" x14ac:dyDescent="0.25">
      <c r="B22" s="6">
        <f t="shared" si="1"/>
        <v>14</v>
      </c>
      <c r="C22" s="6"/>
      <c r="D22" s="19"/>
      <c r="E22" s="19"/>
      <c r="F22" s="19"/>
      <c r="G22" s="19"/>
      <c r="H22" s="19"/>
      <c r="I22" s="19"/>
      <c r="J22" s="4"/>
      <c r="K22" s="4"/>
      <c r="L22" s="4"/>
      <c r="M22" s="4"/>
      <c r="N22" s="4"/>
      <c r="O22" s="4"/>
      <c r="P22" s="4"/>
      <c r="Q22" s="10"/>
    </row>
    <row r="23" spans="2:17" x14ac:dyDescent="0.25">
      <c r="B23" s="6">
        <f t="shared" si="1"/>
        <v>15</v>
      </c>
      <c r="C23" s="6"/>
      <c r="D23" s="19"/>
      <c r="E23" s="19"/>
      <c r="F23" s="19"/>
      <c r="G23" s="19"/>
      <c r="H23" s="19"/>
      <c r="I23" s="19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6"/>
      <c r="D24" s="19"/>
      <c r="E24" s="19"/>
      <c r="F24" s="19"/>
      <c r="G24" s="19"/>
      <c r="H24" s="19"/>
      <c r="I24" s="19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6"/>
      <c r="D25" s="19"/>
      <c r="E25" s="19"/>
      <c r="F25" s="19"/>
      <c r="G25" s="19"/>
      <c r="H25" s="19"/>
      <c r="I25" s="19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19"/>
      <c r="E26" s="19"/>
      <c r="F26" s="19"/>
      <c r="G26" s="19"/>
      <c r="H26" s="19"/>
      <c r="I26" s="19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19"/>
      <c r="E27" s="19"/>
      <c r="F27" s="19"/>
      <c r="G27" s="19"/>
      <c r="H27" s="19"/>
      <c r="I27" s="19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19"/>
      <c r="E28" s="19"/>
      <c r="F28" s="19"/>
      <c r="G28" s="19"/>
      <c r="H28" s="19"/>
      <c r="I28" s="19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19"/>
      <c r="E29" s="19"/>
      <c r="F29" s="19"/>
      <c r="G29" s="19"/>
      <c r="H29" s="19"/>
      <c r="I29" s="19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19"/>
      <c r="E30" s="19"/>
      <c r="F30" s="19"/>
      <c r="G30" s="19"/>
      <c r="H30" s="19"/>
      <c r="I30" s="19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19"/>
      <c r="E31" s="19"/>
      <c r="F31" s="19"/>
      <c r="G31" s="19"/>
      <c r="H31" s="19"/>
      <c r="I31" s="19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19"/>
      <c r="E32" s="19"/>
      <c r="F32" s="19"/>
      <c r="G32" s="19"/>
      <c r="H32" s="19"/>
      <c r="I32" s="19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8"/>
      <c r="D54" s="18"/>
      <c r="E54" s="1"/>
      <c r="H54" s="31" t="s">
        <v>19</v>
      </c>
      <c r="I54" s="31"/>
      <c r="J54" s="11">
        <f>COUNTIF(J9:J53,"&gt;=70")</f>
        <v>7</v>
      </c>
      <c r="K54" s="11">
        <f t="shared" ref="K54:P54" si="2">COUNTIF(K9:K53,"&gt;=70")</f>
        <v>7</v>
      </c>
      <c r="L54" s="11">
        <f t="shared" si="2"/>
        <v>7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8"/>
      <c r="D55" s="18"/>
      <c r="E55" s="8"/>
      <c r="H55" s="32" t="s">
        <v>20</v>
      </c>
      <c r="I55" s="32"/>
      <c r="J55" s="12">
        <f>COUNTIF(J9:J53,"&lt;70")</f>
        <v>1</v>
      </c>
      <c r="K55" s="12">
        <f t="shared" ref="K55:Q55" si="4">COUNTIF(K9:K53,"&lt;70")</f>
        <v>1</v>
      </c>
      <c r="L55" s="12">
        <f t="shared" si="4"/>
        <v>1</v>
      </c>
      <c r="M55" s="12">
        <f t="shared" si="4"/>
        <v>8</v>
      </c>
      <c r="N55" s="12">
        <f t="shared" si="4"/>
        <v>8</v>
      </c>
      <c r="O55" s="12">
        <f t="shared" si="4"/>
        <v>8</v>
      </c>
      <c r="P55" s="12">
        <f t="shared" si="4"/>
        <v>8</v>
      </c>
      <c r="Q55" s="12">
        <f t="shared" si="4"/>
        <v>8</v>
      </c>
    </row>
    <row r="56" spans="2:17" x14ac:dyDescent="0.25">
      <c r="C56" s="18"/>
      <c r="D56" s="18"/>
      <c r="E56" s="18"/>
      <c r="H56" s="32" t="s">
        <v>21</v>
      </c>
      <c r="I56" s="32"/>
      <c r="J56" s="12">
        <f>COUNT(J9:J53)</f>
        <v>8</v>
      </c>
      <c r="K56" s="12">
        <f t="shared" ref="K56:Q56" si="5">COUNT(K9:K53)</f>
        <v>8</v>
      </c>
      <c r="L56" s="12">
        <f t="shared" si="5"/>
        <v>8</v>
      </c>
      <c r="M56" s="12">
        <f t="shared" si="5"/>
        <v>8</v>
      </c>
      <c r="N56" s="12">
        <f t="shared" si="5"/>
        <v>8</v>
      </c>
      <c r="O56" s="12">
        <f t="shared" si="5"/>
        <v>8</v>
      </c>
      <c r="P56" s="12">
        <f t="shared" si="5"/>
        <v>8</v>
      </c>
      <c r="Q56" s="12">
        <f t="shared" si="5"/>
        <v>8</v>
      </c>
    </row>
    <row r="57" spans="2:17" x14ac:dyDescent="0.25">
      <c r="C57" s="18"/>
      <c r="D57" s="18"/>
      <c r="E57" s="1"/>
      <c r="H57" s="33" t="s">
        <v>16</v>
      </c>
      <c r="I57" s="33"/>
      <c r="J57" s="13">
        <f>J54/J56</f>
        <v>0.875</v>
      </c>
      <c r="K57" s="14">
        <f t="shared" ref="K57:Q57" si="6">K54/K56</f>
        <v>0.875</v>
      </c>
      <c r="L57" s="14">
        <f t="shared" si="6"/>
        <v>0.875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8"/>
      <c r="D58" s="18"/>
      <c r="E58" s="1"/>
      <c r="H58" s="33" t="s">
        <v>17</v>
      </c>
      <c r="I58" s="33"/>
      <c r="J58" s="13">
        <f>J55/J56</f>
        <v>0.125</v>
      </c>
      <c r="K58" s="13">
        <f t="shared" ref="K58:Q58" si="7">K55/K56</f>
        <v>0.125</v>
      </c>
      <c r="L58" s="14">
        <f t="shared" si="7"/>
        <v>0.125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abSelected="1" topLeftCell="A4" zoomScale="84" zoomScaleNormal="84" workbookViewId="0">
      <selection activeCell="L28" sqref="L2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25">
      <c r="C4" t="s">
        <v>0</v>
      </c>
      <c r="D4" s="35" t="s">
        <v>183</v>
      </c>
      <c r="E4" s="35"/>
      <c r="F4" s="35"/>
      <c r="G4" s="35"/>
      <c r="I4" t="s">
        <v>1</v>
      </c>
      <c r="J4" s="24" t="s">
        <v>184</v>
      </c>
      <c r="K4" s="24"/>
      <c r="M4" t="s">
        <v>2</v>
      </c>
      <c r="N4" s="25">
        <v>45009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174</v>
      </c>
      <c r="E6" s="24"/>
      <c r="F6" s="24"/>
      <c r="G6" s="24"/>
      <c r="I6" s="18" t="s">
        <v>22</v>
      </c>
      <c r="J6" s="18"/>
      <c r="K6" s="29" t="s">
        <v>176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135</v>
      </c>
      <c r="D9" s="27" t="s">
        <v>154</v>
      </c>
      <c r="E9" s="27"/>
      <c r="F9" s="27"/>
      <c r="G9" s="27"/>
      <c r="H9" s="27"/>
      <c r="I9" s="27"/>
      <c r="J9" s="4">
        <v>95</v>
      </c>
      <c r="K9" s="4">
        <v>95</v>
      </c>
      <c r="L9" s="4">
        <v>95</v>
      </c>
      <c r="M9" s="4"/>
      <c r="N9" s="4"/>
      <c r="O9" s="4"/>
      <c r="P9" s="4"/>
      <c r="Q9" s="10">
        <f>SUM(J9:P9)/7</f>
        <v>40.714285714285715</v>
      </c>
    </row>
    <row r="10" spans="2:18" x14ac:dyDescent="0.25">
      <c r="B10" s="6">
        <f>B9+1</f>
        <v>2</v>
      </c>
      <c r="C10" s="3" t="s">
        <v>136</v>
      </c>
      <c r="D10" s="27" t="s">
        <v>155</v>
      </c>
      <c r="E10" s="27"/>
      <c r="F10" s="27"/>
      <c r="G10" s="27"/>
      <c r="H10" s="27"/>
      <c r="I10" s="27"/>
      <c r="J10" s="4">
        <v>95</v>
      </c>
      <c r="K10" s="4">
        <v>90</v>
      </c>
      <c r="L10" s="4">
        <v>90</v>
      </c>
      <c r="M10" s="4"/>
      <c r="N10" s="4"/>
      <c r="O10" s="4"/>
      <c r="P10" s="4"/>
      <c r="Q10" s="10">
        <f t="shared" ref="Q10:Q27" si="0">SUM(J10:P10)/7</f>
        <v>39.285714285714285</v>
      </c>
    </row>
    <row r="11" spans="2:18" x14ac:dyDescent="0.25">
      <c r="B11" s="6">
        <f t="shared" ref="B11:B53" si="1">B10+1</f>
        <v>3</v>
      </c>
      <c r="C11" s="3" t="s">
        <v>137</v>
      </c>
      <c r="D11" s="27" t="s">
        <v>156</v>
      </c>
      <c r="E11" s="27"/>
      <c r="F11" s="27"/>
      <c r="G11" s="27"/>
      <c r="H11" s="27"/>
      <c r="I11" s="27"/>
      <c r="J11" s="4">
        <v>95</v>
      </c>
      <c r="K11" s="4">
        <v>95</v>
      </c>
      <c r="L11" s="4">
        <v>95</v>
      </c>
      <c r="M11" s="4"/>
      <c r="N11" s="4"/>
      <c r="O11" s="4"/>
      <c r="P11" s="4"/>
      <c r="Q11" s="10">
        <f t="shared" si="0"/>
        <v>40.714285714285715</v>
      </c>
    </row>
    <row r="12" spans="2:18" x14ac:dyDescent="0.25">
      <c r="B12" s="6">
        <f t="shared" si="1"/>
        <v>4</v>
      </c>
      <c r="C12" s="3" t="s">
        <v>138</v>
      </c>
      <c r="D12" s="27" t="s">
        <v>157</v>
      </c>
      <c r="E12" s="27"/>
      <c r="F12" s="27"/>
      <c r="G12" s="27"/>
      <c r="H12" s="27"/>
      <c r="I12" s="27"/>
      <c r="J12" s="4">
        <v>95</v>
      </c>
      <c r="K12" s="4">
        <v>90</v>
      </c>
      <c r="L12" s="4">
        <v>90</v>
      </c>
      <c r="M12" s="4"/>
      <c r="N12" s="4"/>
      <c r="O12" s="4"/>
      <c r="P12" s="4"/>
      <c r="Q12" s="10">
        <f t="shared" si="0"/>
        <v>39.285714285714285</v>
      </c>
    </row>
    <row r="13" spans="2:18" x14ac:dyDescent="0.25">
      <c r="B13" s="6">
        <f t="shared" si="1"/>
        <v>5</v>
      </c>
      <c r="C13" s="3" t="s">
        <v>139</v>
      </c>
      <c r="D13" s="27" t="s">
        <v>158</v>
      </c>
      <c r="E13" s="27"/>
      <c r="F13" s="27"/>
      <c r="G13" s="27"/>
      <c r="H13" s="27"/>
      <c r="I13" s="27"/>
      <c r="J13" s="4">
        <v>95</v>
      </c>
      <c r="K13" s="4">
        <v>95</v>
      </c>
      <c r="L13" s="4">
        <v>95</v>
      </c>
      <c r="M13" s="4"/>
      <c r="N13" s="4"/>
      <c r="O13" s="4"/>
      <c r="P13" s="4"/>
      <c r="Q13" s="10">
        <f t="shared" si="0"/>
        <v>40.714285714285715</v>
      </c>
    </row>
    <row r="14" spans="2:18" x14ac:dyDescent="0.25">
      <c r="B14" s="6">
        <f t="shared" si="1"/>
        <v>6</v>
      </c>
      <c r="C14" s="3" t="s">
        <v>140</v>
      </c>
      <c r="D14" s="27" t="s">
        <v>159</v>
      </c>
      <c r="E14" s="27"/>
      <c r="F14" s="27"/>
      <c r="G14" s="27"/>
      <c r="H14" s="27"/>
      <c r="I14" s="27"/>
      <c r="J14" s="4">
        <v>95</v>
      </c>
      <c r="K14" s="4">
        <v>90</v>
      </c>
      <c r="L14" s="4">
        <v>80</v>
      </c>
      <c r="M14" s="4"/>
      <c r="N14" s="4"/>
      <c r="O14" s="4"/>
      <c r="P14" s="4"/>
      <c r="Q14" s="10">
        <f t="shared" si="0"/>
        <v>37.857142857142854</v>
      </c>
    </row>
    <row r="15" spans="2:18" x14ac:dyDescent="0.25">
      <c r="B15" s="6">
        <f t="shared" si="1"/>
        <v>7</v>
      </c>
      <c r="C15" s="3" t="s">
        <v>141</v>
      </c>
      <c r="D15" s="27" t="s">
        <v>160</v>
      </c>
      <c r="E15" s="27"/>
      <c r="F15" s="27"/>
      <c r="G15" s="27"/>
      <c r="H15" s="27"/>
      <c r="I15" s="27"/>
      <c r="J15" s="4">
        <v>90</v>
      </c>
      <c r="K15" s="4">
        <v>95</v>
      </c>
      <c r="L15" s="4">
        <v>90</v>
      </c>
      <c r="M15" s="4"/>
      <c r="N15" s="4"/>
      <c r="O15" s="4"/>
      <c r="P15" s="4"/>
      <c r="Q15" s="10">
        <f t="shared" si="0"/>
        <v>39.285714285714285</v>
      </c>
    </row>
    <row r="16" spans="2:18" x14ac:dyDescent="0.25">
      <c r="B16" s="6">
        <f t="shared" si="1"/>
        <v>8</v>
      </c>
      <c r="C16" s="3" t="s">
        <v>142</v>
      </c>
      <c r="D16" s="27" t="s">
        <v>161</v>
      </c>
      <c r="E16" s="27"/>
      <c r="F16" s="27"/>
      <c r="G16" s="27"/>
      <c r="H16" s="27"/>
      <c r="I16" s="27"/>
      <c r="J16" s="4">
        <v>95</v>
      </c>
      <c r="K16" s="4">
        <v>90</v>
      </c>
      <c r="L16" s="4">
        <v>90</v>
      </c>
      <c r="M16" s="4"/>
      <c r="N16" s="4"/>
      <c r="O16" s="4"/>
      <c r="P16" s="4"/>
      <c r="Q16" s="10">
        <f t="shared" si="0"/>
        <v>39.285714285714285</v>
      </c>
    </row>
    <row r="17" spans="2:17" x14ac:dyDescent="0.25">
      <c r="B17" s="6">
        <f t="shared" si="1"/>
        <v>9</v>
      </c>
      <c r="C17" s="3" t="s">
        <v>143</v>
      </c>
      <c r="D17" s="27" t="s">
        <v>162</v>
      </c>
      <c r="E17" s="27"/>
      <c r="F17" s="27"/>
      <c r="G17" s="27"/>
      <c r="H17" s="27"/>
      <c r="I17" s="27"/>
      <c r="J17" s="4">
        <v>95</v>
      </c>
      <c r="K17" s="4">
        <v>95</v>
      </c>
      <c r="L17" s="4">
        <v>90</v>
      </c>
      <c r="M17" s="4"/>
      <c r="N17" s="4"/>
      <c r="O17" s="4"/>
      <c r="P17" s="4"/>
      <c r="Q17" s="10">
        <f t="shared" si="0"/>
        <v>40</v>
      </c>
    </row>
    <row r="18" spans="2:17" x14ac:dyDescent="0.25">
      <c r="B18" s="6">
        <f t="shared" si="1"/>
        <v>10</v>
      </c>
      <c r="C18" s="3" t="s">
        <v>144</v>
      </c>
      <c r="D18" s="27" t="s">
        <v>163</v>
      </c>
      <c r="E18" s="27"/>
      <c r="F18" s="27"/>
      <c r="G18" s="27"/>
      <c r="H18" s="27"/>
      <c r="I18" s="27"/>
      <c r="J18" s="4">
        <v>95</v>
      </c>
      <c r="K18" s="4">
        <v>90</v>
      </c>
      <c r="L18" s="4">
        <v>95</v>
      </c>
      <c r="M18" s="4"/>
      <c r="N18" s="4"/>
      <c r="O18" s="4"/>
      <c r="P18" s="4"/>
      <c r="Q18" s="10">
        <f t="shared" si="0"/>
        <v>40</v>
      </c>
    </row>
    <row r="19" spans="2:17" x14ac:dyDescent="0.25">
      <c r="B19" s="6">
        <f t="shared" si="1"/>
        <v>11</v>
      </c>
      <c r="C19" s="3" t="s">
        <v>145</v>
      </c>
      <c r="D19" s="27" t="s">
        <v>164</v>
      </c>
      <c r="E19" s="27"/>
      <c r="F19" s="27"/>
      <c r="G19" s="27"/>
      <c r="H19" s="27"/>
      <c r="I19" s="27"/>
      <c r="J19" s="4">
        <v>80</v>
      </c>
      <c r="K19" s="4">
        <v>90</v>
      </c>
      <c r="L19" s="4">
        <v>90</v>
      </c>
      <c r="M19" s="4"/>
      <c r="N19" s="4"/>
      <c r="O19" s="4"/>
      <c r="P19" s="4"/>
      <c r="Q19" s="10">
        <f t="shared" si="0"/>
        <v>37.142857142857146</v>
      </c>
    </row>
    <row r="20" spans="2:17" x14ac:dyDescent="0.25">
      <c r="B20" s="6">
        <f t="shared" si="1"/>
        <v>12</v>
      </c>
      <c r="C20" s="3" t="s">
        <v>146</v>
      </c>
      <c r="D20" s="27" t="s">
        <v>165</v>
      </c>
      <c r="E20" s="27"/>
      <c r="F20" s="27"/>
      <c r="G20" s="27"/>
      <c r="H20" s="27"/>
      <c r="I20" s="27"/>
      <c r="J20" s="4">
        <v>0</v>
      </c>
      <c r="K20" s="4">
        <v>0</v>
      </c>
      <c r="L20" s="4">
        <v>0</v>
      </c>
      <c r="M20" s="4"/>
      <c r="N20" s="4"/>
      <c r="O20" s="4"/>
      <c r="P20" s="4"/>
      <c r="Q20" s="10">
        <f t="shared" si="0"/>
        <v>0</v>
      </c>
    </row>
    <row r="21" spans="2:17" x14ac:dyDescent="0.25">
      <c r="B21" s="6">
        <f t="shared" si="1"/>
        <v>13</v>
      </c>
      <c r="C21" s="3" t="s">
        <v>147</v>
      </c>
      <c r="D21" s="27" t="s">
        <v>166</v>
      </c>
      <c r="E21" s="27"/>
      <c r="F21" s="27"/>
      <c r="G21" s="27"/>
      <c r="H21" s="27"/>
      <c r="I21" s="27"/>
      <c r="J21" s="4">
        <v>95</v>
      </c>
      <c r="K21" s="4">
        <v>95</v>
      </c>
      <c r="L21" s="4">
        <v>95</v>
      </c>
      <c r="M21" s="4"/>
      <c r="N21" s="4"/>
      <c r="O21" s="4"/>
      <c r="P21" s="4"/>
      <c r="Q21" s="10">
        <f t="shared" si="0"/>
        <v>40.714285714285715</v>
      </c>
    </row>
    <row r="22" spans="2:17" x14ac:dyDescent="0.25">
      <c r="B22" s="6">
        <f t="shared" si="1"/>
        <v>14</v>
      </c>
      <c r="C22" s="3" t="s">
        <v>148</v>
      </c>
      <c r="D22" s="27" t="s">
        <v>167</v>
      </c>
      <c r="E22" s="27"/>
      <c r="F22" s="27"/>
      <c r="G22" s="27"/>
      <c r="H22" s="27"/>
      <c r="I22" s="27"/>
      <c r="J22" s="4">
        <v>95</v>
      </c>
      <c r="K22" s="4">
        <v>85</v>
      </c>
      <c r="L22" s="4">
        <v>80</v>
      </c>
      <c r="M22" s="4"/>
      <c r="N22" s="4"/>
      <c r="O22" s="4"/>
      <c r="P22" s="4"/>
      <c r="Q22" s="10">
        <f t="shared" si="0"/>
        <v>37.142857142857146</v>
      </c>
    </row>
    <row r="23" spans="2:17" x14ac:dyDescent="0.25">
      <c r="B23" s="6">
        <f t="shared" si="1"/>
        <v>15</v>
      </c>
      <c r="C23" s="3" t="s">
        <v>149</v>
      </c>
      <c r="D23" s="27" t="s">
        <v>168</v>
      </c>
      <c r="E23" s="27"/>
      <c r="F23" s="27"/>
      <c r="G23" s="27"/>
      <c r="H23" s="27"/>
      <c r="I23" s="27"/>
      <c r="J23" s="4">
        <v>95</v>
      </c>
      <c r="K23" s="4">
        <v>90</v>
      </c>
      <c r="L23" s="4">
        <v>90</v>
      </c>
      <c r="M23" s="4"/>
      <c r="N23" s="4"/>
      <c r="O23" s="4"/>
      <c r="P23" s="4"/>
      <c r="Q23" s="10">
        <f t="shared" si="0"/>
        <v>39.285714285714285</v>
      </c>
    </row>
    <row r="24" spans="2:17" x14ac:dyDescent="0.25">
      <c r="B24" s="6">
        <f t="shared" si="1"/>
        <v>16</v>
      </c>
      <c r="C24" s="3" t="s">
        <v>150</v>
      </c>
      <c r="D24" s="27" t="s">
        <v>169</v>
      </c>
      <c r="E24" s="27"/>
      <c r="F24" s="27"/>
      <c r="G24" s="27"/>
      <c r="H24" s="27"/>
      <c r="I24" s="27"/>
      <c r="J24" s="4">
        <v>95</v>
      </c>
      <c r="K24" s="4">
        <v>90</v>
      </c>
      <c r="L24" s="4">
        <v>95</v>
      </c>
      <c r="M24" s="4"/>
      <c r="N24" s="4"/>
      <c r="O24" s="4"/>
      <c r="P24" s="4"/>
      <c r="Q24" s="10">
        <f t="shared" si="0"/>
        <v>40</v>
      </c>
    </row>
    <row r="25" spans="2:17" x14ac:dyDescent="0.25">
      <c r="B25" s="6">
        <f t="shared" si="1"/>
        <v>17</v>
      </c>
      <c r="C25" s="3" t="s">
        <v>151</v>
      </c>
      <c r="D25" s="27" t="s">
        <v>170</v>
      </c>
      <c r="E25" s="27"/>
      <c r="F25" s="27"/>
      <c r="G25" s="27"/>
      <c r="H25" s="27"/>
      <c r="I25" s="27"/>
      <c r="J25" s="4">
        <v>95</v>
      </c>
      <c r="K25" s="4">
        <v>90</v>
      </c>
      <c r="L25" s="4">
        <v>80</v>
      </c>
      <c r="M25" s="4"/>
      <c r="N25" s="4"/>
      <c r="O25" s="4"/>
      <c r="P25" s="4"/>
      <c r="Q25" s="10">
        <f t="shared" si="0"/>
        <v>37.857142857142854</v>
      </c>
    </row>
    <row r="26" spans="2:17" x14ac:dyDescent="0.25">
      <c r="B26" s="6">
        <f t="shared" si="1"/>
        <v>18</v>
      </c>
      <c r="C26" s="3" t="s">
        <v>152</v>
      </c>
      <c r="D26" s="27" t="s">
        <v>171</v>
      </c>
      <c r="E26" s="27"/>
      <c r="F26" s="27"/>
      <c r="G26" s="27"/>
      <c r="H26" s="27"/>
      <c r="I26" s="27"/>
      <c r="J26" s="4">
        <v>95</v>
      </c>
      <c r="K26" s="4">
        <v>90</v>
      </c>
      <c r="L26" s="4">
        <v>85</v>
      </c>
      <c r="M26" s="4"/>
      <c r="N26" s="4"/>
      <c r="O26" s="4"/>
      <c r="P26" s="4"/>
      <c r="Q26" s="10">
        <f t="shared" si="0"/>
        <v>38.571428571428569</v>
      </c>
    </row>
    <row r="27" spans="2:17" x14ac:dyDescent="0.25">
      <c r="B27" s="6">
        <f t="shared" si="1"/>
        <v>19</v>
      </c>
      <c r="C27" s="3" t="s">
        <v>153</v>
      </c>
      <c r="D27" s="27" t="s">
        <v>172</v>
      </c>
      <c r="E27" s="27"/>
      <c r="F27" s="27"/>
      <c r="G27" s="27"/>
      <c r="H27" s="27"/>
      <c r="I27" s="27"/>
      <c r="J27" s="4">
        <v>85</v>
      </c>
      <c r="K27" s="4">
        <v>85</v>
      </c>
      <c r="L27" s="4">
        <v>80</v>
      </c>
      <c r="M27" s="4"/>
      <c r="N27" s="4"/>
      <c r="O27" s="4"/>
      <c r="P27" s="4"/>
      <c r="Q27" s="10">
        <f t="shared" si="0"/>
        <v>35.714285714285715</v>
      </c>
    </row>
    <row r="28" spans="2:17" x14ac:dyDescent="0.25">
      <c r="B28" s="6">
        <f t="shared" si="1"/>
        <v>20</v>
      </c>
      <c r="C28" s="6"/>
      <c r="D28" s="19"/>
      <c r="E28" s="19"/>
      <c r="F28" s="19"/>
      <c r="G28" s="19"/>
      <c r="H28" s="19"/>
      <c r="I28" s="19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19"/>
      <c r="E29" s="19"/>
      <c r="F29" s="19"/>
      <c r="G29" s="19"/>
      <c r="H29" s="19"/>
      <c r="I29" s="19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19"/>
      <c r="E30" s="19"/>
      <c r="F30" s="19"/>
      <c r="G30" s="19"/>
      <c r="H30" s="19"/>
      <c r="I30" s="19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19"/>
      <c r="E31" s="19"/>
      <c r="F31" s="19"/>
      <c r="G31" s="19"/>
      <c r="H31" s="19"/>
      <c r="I31" s="19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19"/>
      <c r="E32" s="19"/>
      <c r="F32" s="19"/>
      <c r="G32" s="19"/>
      <c r="H32" s="19"/>
      <c r="I32" s="19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8"/>
      <c r="D54" s="18"/>
      <c r="E54" s="1"/>
      <c r="H54" s="31" t="s">
        <v>19</v>
      </c>
      <c r="I54" s="31"/>
      <c r="J54" s="11">
        <f>COUNTIF(J9:J53,"&gt;=70")</f>
        <v>18</v>
      </c>
      <c r="K54" s="11">
        <f t="shared" ref="K54:P54" si="2">COUNTIF(K9:K53,"&gt;=70")</f>
        <v>18</v>
      </c>
      <c r="L54" s="11">
        <f t="shared" si="2"/>
        <v>18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8"/>
      <c r="D55" s="18"/>
      <c r="E55" s="8"/>
      <c r="H55" s="32" t="s">
        <v>20</v>
      </c>
      <c r="I55" s="32"/>
      <c r="J55" s="12">
        <f>COUNTIF(J9:J53,"&lt;70")</f>
        <v>1</v>
      </c>
      <c r="K55" s="12">
        <f t="shared" ref="K55:Q55" si="4">COUNTIF(K9:K53,"&lt;70")</f>
        <v>1</v>
      </c>
      <c r="L55" s="12">
        <f t="shared" si="4"/>
        <v>1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19</v>
      </c>
    </row>
    <row r="56" spans="2:17" x14ac:dyDescent="0.25">
      <c r="C56" s="18"/>
      <c r="D56" s="18"/>
      <c r="E56" s="18"/>
      <c r="H56" s="32" t="s">
        <v>21</v>
      </c>
      <c r="I56" s="32"/>
      <c r="J56" s="12">
        <f>COUNT(J9:J53)</f>
        <v>19</v>
      </c>
      <c r="K56" s="12">
        <f t="shared" ref="K56:Q56" si="5">COUNT(K9:K53)</f>
        <v>19</v>
      </c>
      <c r="L56" s="12">
        <f t="shared" si="5"/>
        <v>19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19</v>
      </c>
    </row>
    <row r="57" spans="2:17" x14ac:dyDescent="0.25">
      <c r="C57" s="18"/>
      <c r="D57" s="18"/>
      <c r="E57" s="1"/>
      <c r="H57" s="33" t="s">
        <v>16</v>
      </c>
      <c r="I57" s="33"/>
      <c r="J57" s="13">
        <f>J54/J56</f>
        <v>0.94736842105263153</v>
      </c>
      <c r="K57" s="14">
        <f t="shared" ref="K57:Q57" si="6">K54/K56</f>
        <v>0.94736842105263153</v>
      </c>
      <c r="L57" s="14">
        <f t="shared" si="6"/>
        <v>0.94736842105263153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25">
      <c r="C58" s="18"/>
      <c r="D58" s="18"/>
      <c r="E58" s="1"/>
      <c r="H58" s="33" t="s">
        <v>17</v>
      </c>
      <c r="I58" s="33"/>
      <c r="J58" s="13">
        <f>J55/J56</f>
        <v>5.2631578947368418E-2</v>
      </c>
      <c r="K58" s="13">
        <f t="shared" ref="K58:Q58" si="7">K55/K56</f>
        <v>5.2631578947368418E-2</v>
      </c>
      <c r="L58" s="14">
        <f t="shared" si="7"/>
        <v>5.2631578947368418E-2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Autómatas I</vt:lpstr>
      <vt:lpstr>Autómatas II</vt:lpstr>
      <vt:lpstr>Alg. Leng de Prog</vt:lpstr>
      <vt:lpstr>IoT</vt:lpstr>
      <vt:lpstr>Métodos Numéricos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Victor Manuel Chontal Amador</cp:lastModifiedBy>
  <cp:lastPrinted>2023-05-16T02:42:04Z</cp:lastPrinted>
  <dcterms:created xsi:type="dcterms:W3CDTF">2023-03-14T19:16:59Z</dcterms:created>
  <dcterms:modified xsi:type="dcterms:W3CDTF">2023-05-31T00:41:42Z</dcterms:modified>
</cp:coreProperties>
</file>