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5360" windowHeight="7155"/>
  </bookViews>
  <sheets>
    <sheet name="1" sheetId="10" r:id="rId1"/>
    <sheet name="2" sheetId="22" state="hidden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28" i="10" l="1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<sst xmlns="http://schemas.openxmlformats.org/spreadsheetml/2006/main" count="198" uniqueCount="49">
  <si>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</si>
  <si>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</si>
  <si>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</si>
  <si>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</si>
  <si>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</si>
  <si>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</si>
  <si>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</si>
  <si>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</si>
  <si>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</si>
  <si>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</si>
  <si>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</si>
  <si>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</si>
  <si>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</si>
  <si>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</si>
  <si>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</si>
  <si>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</si>
  <si>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</si>
  <si>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</si>
  <si>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</si>
  <si>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</si>
  <si>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</si>
  <si>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</si>
  <si>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</si>
  <si>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</si>
  <si>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</si>
  <si>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</si>
  <si>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</si>
  <si>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</si>
  <si>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</si>
  <si>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</si>
  <si>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</si>
  <si>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</si>
  <si>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</si>
  <si>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</si>
  <si>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</si>
  <si>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</si>
  <si>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</si>
  <si>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</si>
  <si>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</si>
  <si>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</si>
  <si>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</si>
  <si>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</si>
  <si>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</si>
  <si>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Analógica</t>
  </si>
  <si>
    <t>Máquinas Eléctricas</t>
  </si>
  <si>
    <t>411A</t>
  </si>
  <si>
    <t>411B</t>
  </si>
  <si>
    <t>feb - jul 2023</t>
  </si>
  <si>
    <t>Análisis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</si>
</sst>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84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1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47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48</v>
      </c>
      <c r="B14" s="9" t="s">
        <v>20</v>
      </c>
      <c r="C14" s="9" t="s">
        <v>45</v>
      </c>
      <c r="D14" s="9" t="s">
        <v>32</v>
      </c>
      <c r="E14" s="9">
        <v>22</v>
      </c>
      <c r="F14" s="25">
        <v>17</v>
      </c>
      <c r="G14" s="9"/>
      <c r="H14" s="10"/>
      <c r="I14" s="9">
        <f t="shared" ref="I14:I17" si="0">(E14-SUM(F14:G14))-K14</f>
        <v>5</v>
      </c>
      <c r="J14" s="10"/>
      <c r="K14" s="9">
        <v>0</v>
      </c>
      <c r="L14" s="10">
        <f t="shared" ref="L14:L28" si="1">K14/E14</f>
        <v>0</v>
      </c>
      <c r="M14" s="21">
        <v>57.5</v>
      </c>
      <c r="N14" s="15">
        <v>0.77</v>
      </c>
      <c r="O14" s="23"/>
    </row>
    <row r="15" spans="1:15" s="11" customFormat="1" ht="13.5" thickBot="1" x14ac:dyDescent="0.25">
      <c r="A15" s="8" t="s">
        <v>48</v>
      </c>
      <c r="B15" s="9" t="s">
        <v>20</v>
      </c>
      <c r="C15" s="9" t="s">
        <v>46</v>
      </c>
      <c r="D15" s="9" t="s">
        <v>32</v>
      </c>
      <c r="E15" s="9">
        <v>15</v>
      </c>
      <c r="F15" s="26">
        <v>12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1">
        <v>62.3</v>
      </c>
      <c r="N15" s="15">
        <v>0.8</v>
      </c>
    </row>
    <row r="16" spans="1:15" s="11" customFormat="1" ht="13.5" thickBot="1" x14ac:dyDescent="0.25">
      <c r="A16" s="8" t="s">
        <v>43</v>
      </c>
      <c r="B16" s="9" t="s">
        <v>20</v>
      </c>
      <c r="C16" s="9" t="s">
        <v>40</v>
      </c>
      <c r="D16" s="9" t="s">
        <v>32</v>
      </c>
      <c r="E16" s="9">
        <v>10</v>
      </c>
      <c r="F16" s="26">
        <v>10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76</v>
      </c>
      <c r="N16" s="15">
        <v>0.7</v>
      </c>
    </row>
    <row r="17" spans="1:14" s="11" customFormat="1" ht="13.5" thickBot="1" x14ac:dyDescent="0.25">
      <c r="A17" s="8" t="s">
        <v>44</v>
      </c>
      <c r="B17" s="9" t="s">
        <v>20</v>
      </c>
      <c r="C17" s="9" t="s">
        <v>40</v>
      </c>
      <c r="D17" s="9" t="s">
        <v>32</v>
      </c>
      <c r="E17" s="9">
        <v>6</v>
      </c>
      <c r="F17" s="26">
        <v>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72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53</v>
      </c>
      <c r="F28" s="17">
        <f>SUM(F14:F27)</f>
        <v>45</v>
      </c>
      <c r="G28" s="17">
        <f>SUM(G14:G27)</f>
        <v>0</v>
      </c>
      <c r="H28" s="18"/>
      <c r="I28" s="17">
        <f>(E28-SUM(F28:G28))-K28</f>
        <v>8</v>
      </c>
      <c r="J28" s="18"/>
      <c r="K28" s="17">
        <f>SUM(K14:K27)</f>
        <v>0</v>
      </c>
      <c r="L28" s="18">
        <f t="shared" si="1"/>
        <v>0</v>
      </c>
      <c r="M28" s="22">
        <f>AVERAGE(M14:M27)</f>
        <v>66.95</v>
      </c>
      <c r="N28" s="19">
        <f>AVERAGE(N14:N27)</f>
        <v>0.65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Análisis de Circuitos Eléctricos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Análisis de Circuitos Eléctricos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Electrónica Analógica</v>
      </c>
      <c r="B16" s="9" t="s">
        <v>34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17</v>
      </c>
      <c r="G16" s="9"/>
      <c r="H16" s="10"/>
      <c r="I16" s="9">
        <f t="shared" si="0"/>
        <v>-7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Máquinas Eléctricas</v>
      </c>
      <c r="B17" s="9" t="s">
        <v>34</v>
      </c>
      <c r="C17" s="9" t="str">
        <f>'1'!C17</f>
        <v>511A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Electrónica Analógica</v>
      </c>
      <c r="B16" s="9" t="s">
        <v>36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16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Máquinas Eléctricas</v>
      </c>
      <c r="B17" s="9" t="s">
        <v>36</v>
      </c>
      <c r="C17" s="9" t="str">
        <f>'1'!C17</f>
        <v>511A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Análisis de Circuitos Eléctricos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Electrónica Analógica</v>
      </c>
      <c r="B18" s="9">
        <v>4</v>
      </c>
      <c r="C18" s="9" t="str">
        <f>'1'!C16</f>
        <v>511A</v>
      </c>
      <c r="D18" s="9" t="str">
        <f>'1'!D16</f>
        <v>IMCT</v>
      </c>
      <c r="E18" s="9">
        <f>'1'!E16</f>
        <v>10</v>
      </c>
      <c r="F18" s="9">
        <v>20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Máquinas Eléctricas</v>
      </c>
      <c r="B19" s="9">
        <v>4</v>
      </c>
      <c r="C19" s="9" t="str">
        <f>'1'!C17</f>
        <v>511A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176</v>
      </c>
      <c r="F30" s="17">
        <f>SUM(F14:F29)</f>
        <v>173</v>
      </c>
      <c r="G30" s="17">
        <f>SUM(G14:G29)</f>
        <v>0</v>
      </c>
      <c r="H30" s="18">
        <f>SUM(F30:G30)/E30</f>
        <v>0.98295454545454541</v>
      </c>
      <c r="I30" s="17">
        <f t="shared" si="0"/>
        <v>3</v>
      </c>
      <c r="J30" s="18">
        <f t="shared" ref="J30" si="4">I30/E30</f>
        <v>1.7045454545454544E-2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 - jul 2023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Análisis de Circuitos Eléctricos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 Eléctricos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Electrónica Analógica</v>
      </c>
      <c r="B16" s="9" t="s">
        <v>37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15</v>
      </c>
      <c r="G16" s="9">
        <v>5</v>
      </c>
      <c r="H16" s="10">
        <f t="shared" si="3"/>
        <v>2</v>
      </c>
      <c r="I16" s="9">
        <f t="shared" si="0"/>
        <v>-10</v>
      </c>
      <c r="J16" s="10">
        <f t="shared" si="1"/>
        <v>-1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Máquinas Eléctricas</v>
      </c>
      <c r="B17" s="9" t="s">
        <v>37</v>
      </c>
      <c r="C17" s="9" t="str">
        <f>'1'!C17</f>
        <v>511A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106</v>
      </c>
      <c r="F28" s="17">
        <f>SUM(F14:F27)</f>
        <v>98</v>
      </c>
      <c r="G28" s="17">
        <f>SUM(G14:G27)</f>
        <v>13</v>
      </c>
      <c r="H28" s="18">
        <f>SUM(F28:G28)/E28</f>
        <v>1.0471698113207548</v>
      </c>
      <c r="I28" s="17">
        <f t="shared" si="0"/>
        <v>-5</v>
      </c>
      <c r="J28" s="18">
        <f t="shared" si="1"/>
        <v>-4.716981132075472E-2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2023-01-13T22:25:30Z</cp:lastPrinted>
  <dcterms:created xsi:type="dcterms:W3CDTF">2021-11-22T14:45:25Z</dcterms:created>
  <dcterms:modified xsi:type="dcterms:W3CDTF">2023-04-27T21:26:02Z</dcterms:modified>
  <cp:category/>
  <cp:contentStatus/>
</cp:coreProperties>
</file>