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L16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7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6" i="10"/>
  <c r="N27" i="10"/>
  <c r="M27" i="10"/>
  <c r="G27" i="10"/>
  <c r="F27" i="10"/>
  <c r="E27" i="10"/>
  <c r="L15" i="10"/>
  <c r="I15" i="10"/>
  <c r="L14" i="10"/>
  <c r="I14" i="10"/>
  <c r="L14" i="25"/>
  <c r="L15" i="25"/>
  <c r="L17" i="25"/>
  <c r="L18" i="25"/>
  <c r="L19" i="24"/>
  <c r="L20" i="24"/>
  <c r="L16" i="23"/>
  <c r="L17" i="23"/>
  <c r="L18" i="23"/>
  <c r="I18" i="22"/>
  <c r="L16" i="25" l="1"/>
  <c r="I16" i="25"/>
  <c r="J16" i="25" s="1"/>
  <c r="I27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7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<sst xmlns="http://schemas.openxmlformats.org/spreadsheetml/2006/main" count="194" uniqueCount="49">
  <si>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</si>
  <si>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</si>
  <si>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</si>
  <si>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</si>
  <si>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</si>
  <si>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</si>
  <si>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</si>
  <si>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</si>
  <si>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</si>
  <si>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</si>
  <si>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</si>
  <si>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</si>
  <si>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</si>
  <si>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</si>
  <si>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</si>
  <si>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</si>
  <si>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</si>
  <si>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</si>
  <si>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</si>
  <si>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</si>
  <si>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</si>
  <si>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</si>
  <si>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</si>
  <si>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</si>
  <si>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</si>
  <si>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</si>
  <si>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</si>
  <si>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</si>
  <si>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</si>
  <si>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</si>
  <si>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</si>
  <si>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</si>
  <si>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</si>
  <si>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</si>
  <si>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</si>
  <si>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</si>
  <si>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</si>
  <si>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</si>
  <si>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</si>
  <si>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</si>
  <si>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</si>
  <si>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</si>
  <si>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</si>
  <si>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</si>
  <si>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411A</t>
  </si>
  <si>
    <t>411B</t>
  </si>
  <si>
    <t>feb - jul 2023</t>
  </si>
  <si>
    <t>Análisis de Circuitos Eléctricos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</si>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</sst>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A9" zoomScale="91" zoomScaleNormal="91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4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46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47</v>
      </c>
      <c r="B14" s="9" t="s">
        <v>48</v>
      </c>
      <c r="C14" s="9" t="s">
        <v>44</v>
      </c>
      <c r="D14" s="9" t="s">
        <v>32</v>
      </c>
      <c r="E14" s="9">
        <v>22</v>
      </c>
      <c r="F14" s="25">
        <v>18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7" si="1">K14/E14</f>
        <v>0</v>
      </c>
      <c r="M14" s="21">
        <v>65</v>
      </c>
      <c r="N14" s="15">
        <v>0.82</v>
      </c>
      <c r="O14" s="23"/>
    </row>
    <row r="15" spans="1:15" s="11" customFormat="1" ht="13.5" thickBot="1" x14ac:dyDescent="0.25">
      <c r="A15" s="8" t="s">
        <v>47</v>
      </c>
      <c r="B15" s="9" t="s">
        <v>48</v>
      </c>
      <c r="C15" s="9" t="s">
        <v>45</v>
      </c>
      <c r="D15" s="9" t="s">
        <v>32</v>
      </c>
      <c r="E15" s="9">
        <v>15</v>
      </c>
      <c r="F15" s="26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85</v>
      </c>
      <c r="N15" s="15">
        <v>0.73</v>
      </c>
    </row>
    <row r="16" spans="1:15" s="11" customFormat="1" ht="13.5" thickBot="1" x14ac:dyDescent="0.25">
      <c r="A16" s="8" t="s">
        <v>43</v>
      </c>
      <c r="B16" s="9" t="s">
        <v>48</v>
      </c>
      <c r="C16" s="9" t="s">
        <v>40</v>
      </c>
      <c r="D16" s="9" t="s">
        <v>32</v>
      </c>
      <c r="E16" s="9">
        <v>6</v>
      </c>
      <c r="F16" s="26">
        <v>2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21">
        <v>26</v>
      </c>
      <c r="N16" s="15">
        <v>0.33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43</v>
      </c>
      <c r="F27" s="17">
        <f>SUM(F14:F26)</f>
        <v>35</v>
      </c>
      <c r="G27" s="17">
        <f>SUM(G14:G26)</f>
        <v>0</v>
      </c>
      <c r="H27" s="18"/>
      <c r="I27" s="17">
        <f>(E27-SUM(F27:G27))-K27</f>
        <v>8</v>
      </c>
      <c r="J27" s="18"/>
      <c r="K27" s="17">
        <f>SUM(K14:K26)</f>
        <v>0</v>
      </c>
      <c r="L27" s="18">
        <f t="shared" si="1"/>
        <v>0</v>
      </c>
      <c r="M27" s="22">
        <f>AVERAGE(M14:M26)</f>
        <v>58.666666666666664</v>
      </c>
      <c r="N27" s="19">
        <f>AVERAGE(N14:N26)</f>
        <v>0.62666666666666659</v>
      </c>
    </row>
    <row r="29" spans="1:14" ht="120" customHeight="1" x14ac:dyDescent="0.2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1" spans="1:14" x14ac:dyDescent="0.2">
      <c r="A31" s="12"/>
    </row>
    <row r="32" spans="1:14" x14ac:dyDescent="0.2">
      <c r="B32" s="42" t="s">
        <v>26</v>
      </c>
      <c r="C32" s="42"/>
      <c r="D32" s="42"/>
      <c r="G32" s="27" t="s">
        <v>27</v>
      </c>
      <c r="H32" s="27"/>
      <c r="I32" s="27"/>
      <c r="J32" s="27"/>
    </row>
    <row r="33" spans="1:10" ht="62.25" customHeight="1" x14ac:dyDescent="0.2">
      <c r="B33" s="43"/>
      <c r="C33" s="43"/>
      <c r="D33" s="43"/>
      <c r="G33" s="39"/>
      <c r="H33" s="39"/>
      <c r="I33" s="39"/>
      <c r="J33" s="39"/>
    </row>
    <row r="34" spans="1:10" hidden="1" x14ac:dyDescent="0.2">
      <c r="A34" s="44" t="e">
        <v>#REF!</v>
      </c>
      <c r="B34" s="44"/>
      <c r="C34" s="6"/>
      <c r="E34" s="44"/>
      <c r="F34" s="44"/>
      <c r="G34" s="44"/>
      <c r="H34" s="44"/>
    </row>
    <row r="35" spans="1:10" hidden="1" x14ac:dyDescent="0.2"/>
    <row r="36" spans="1:10" ht="45" customHeight="1" x14ac:dyDescent="0.2">
      <c r="B36" s="45" t="str">
        <f>B10</f>
        <v>Ing. Juan Merlin Chontal</v>
      </c>
      <c r="C36" s="45"/>
      <c r="D36" s="45"/>
      <c r="E36" s="13"/>
      <c r="F36" s="13"/>
      <c r="G36" s="45" t="s">
        <v>41</v>
      </c>
      <c r="H36" s="45"/>
      <c r="I36" s="45"/>
      <c r="J36" s="45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Análisis de Circuitos Eléctricos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Análisis de Circuitos Eléctricos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e">
        <f>'1'!#REF!</f>
        <v>#REF!</v>
      </c>
      <c r="B16" s="9" t="s">
        <v>34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17</v>
      </c>
      <c r="G16" s="9"/>
      <c r="H16" s="10"/>
      <c r="I16" s="9" t="e">
        <f t="shared" si="0"/>
        <v>#REF!</v>
      </c>
      <c r="J16" s="10"/>
      <c r="K16" s="9">
        <v>0</v>
      </c>
      <c r="L16" s="10" t="e">
        <f t="shared" si="1"/>
        <v>#REF!</v>
      </c>
      <c r="M16" s="9"/>
      <c r="N16" s="15">
        <v>0</v>
      </c>
    </row>
    <row r="17" spans="1:14" s="11" customFormat="1" x14ac:dyDescent="0.2">
      <c r="A17" s="24" t="str">
        <f>'1'!A16</f>
        <v>Máquinas Eléctricas</v>
      </c>
      <c r="B17" s="9" t="s">
        <v>34</v>
      </c>
      <c r="C17" s="9" t="str">
        <f>'1'!C16</f>
        <v>511A</v>
      </c>
      <c r="D17" s="9" t="str">
        <f>'1'!D16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'1'!A17</f>
        <v>0</v>
      </c>
      <c r="B18" s="9" t="s">
        <v>35</v>
      </c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72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ref="J28" si="2">I28/E28</f>
        <v>#REF!</v>
      </c>
      <c r="K28" s="17">
        <f>SUM(K14:K27)</f>
        <v>0</v>
      </c>
      <c r="L28" s="18" t="e">
        <f t="shared" si="1"/>
        <v>#REF!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'1'!G36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e">
        <f>'1'!#REF!</f>
        <v>#REF!</v>
      </c>
      <c r="B16" s="9" t="s">
        <v>36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16</v>
      </c>
      <c r="G16" s="9"/>
      <c r="H16" s="10"/>
      <c r="I16" s="9" t="e">
        <f t="shared" si="0"/>
        <v>#REF!</v>
      </c>
      <c r="J16" s="10"/>
      <c r="K16" s="9">
        <v>0</v>
      </c>
      <c r="L16" s="10" t="e">
        <f t="shared" si="1"/>
        <v>#REF!</v>
      </c>
      <c r="M16" s="9">
        <v>80</v>
      </c>
      <c r="N16" s="15">
        <v>0.48</v>
      </c>
    </row>
    <row r="17" spans="1:14" s="11" customFormat="1" x14ac:dyDescent="0.2">
      <c r="A17" s="9" t="str">
        <f>'1'!A16</f>
        <v>Máquinas Eléctricas</v>
      </c>
      <c r="B17" s="9" t="s">
        <v>36</v>
      </c>
      <c r="C17" s="9" t="str">
        <f>'1'!C16</f>
        <v>511A</v>
      </c>
      <c r="D17" s="9" t="str">
        <f>'1'!D16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'1'!A17</f>
        <v>0</v>
      </c>
      <c r="B18" s="9" t="s">
        <v>35</v>
      </c>
      <c r="C18" s="9">
        <f>'1'!C17</f>
        <v>0</v>
      </c>
      <c r="D18" s="9">
        <f>'1'!D17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72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ref="J28" si="2">I28/E28</f>
        <v>#REF!</v>
      </c>
      <c r="K28" s="17">
        <f>SUM(K14:K27)</f>
        <v>0</v>
      </c>
      <c r="L28" s="18" t="e">
        <f t="shared" si="1"/>
        <v>#REF!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Análisis de Circuitos Eléctricos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e">
        <f>'1'!#REF!</f>
        <v>#REF!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'1'!D16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e">
        <f>'1'!#REF!</f>
        <v>#REF!</v>
      </c>
      <c r="B18" s="9">
        <v>4</v>
      </c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>
        <v>20</v>
      </c>
      <c r="G18" s="9"/>
      <c r="H18" s="10"/>
      <c r="I18" s="9" t="e">
        <f t="shared" si="0"/>
        <v>#REF!</v>
      </c>
      <c r="J18" s="10"/>
      <c r="K18" s="9">
        <v>0</v>
      </c>
      <c r="L18" s="10" t="e">
        <f t="shared" si="1"/>
        <v>#REF!</v>
      </c>
      <c r="M18" s="9">
        <v>91</v>
      </c>
      <c r="N18" s="15">
        <v>0.51</v>
      </c>
    </row>
    <row r="19" spans="1:14" s="11" customFormat="1" x14ac:dyDescent="0.2">
      <c r="A19" s="9" t="str">
        <f>'1'!A16</f>
        <v>Máquinas Eléctricas</v>
      </c>
      <c r="B19" s="9">
        <v>4</v>
      </c>
      <c r="C19" s="9" t="str">
        <f>'1'!C16</f>
        <v>511A</v>
      </c>
      <c r="D19" s="9" t="str">
        <f>'1'!D16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'1'!A17</f>
        <v>0</v>
      </c>
      <c r="B20" s="9">
        <v>2</v>
      </c>
      <c r="C20" s="9">
        <f>'1'!C17</f>
        <v>0</v>
      </c>
      <c r="D20" s="9">
        <f>'1'!D17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 t="e">
        <f>SUM(E14:E29)</f>
        <v>#REF!</v>
      </c>
      <c r="F30" s="17">
        <f>SUM(F14:F29)</f>
        <v>173</v>
      </c>
      <c r="G30" s="17">
        <f>SUM(G14:G29)</f>
        <v>0</v>
      </c>
      <c r="H30" s="18" t="e">
        <f>SUM(F30:G30)/E30</f>
        <v>#REF!</v>
      </c>
      <c r="I30" s="17" t="e">
        <f t="shared" si="0"/>
        <v>#REF!</v>
      </c>
      <c r="J30" s="18" t="e">
        <f t="shared" ref="J30" si="4">I30/E30</f>
        <v>#REF!</v>
      </c>
      <c r="K30" s="17">
        <f>SUM(K14:K29)</f>
        <v>0</v>
      </c>
      <c r="L30" s="18" t="e">
        <f t="shared" si="1"/>
        <v>#REF!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e">
        <f>'1'!#REF!</f>
        <v>#REF!</v>
      </c>
      <c r="B16" s="9" t="s">
        <v>37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15</v>
      </c>
      <c r="G16" s="9">
        <v>5</v>
      </c>
      <c r="H16" s="10" t="e">
        <f t="shared" si="3"/>
        <v>#REF!</v>
      </c>
      <c r="I16" s="9" t="e">
        <f t="shared" si="0"/>
        <v>#REF!</v>
      </c>
      <c r="J16" s="10" t="e">
        <f t="shared" si="1"/>
        <v>#REF!</v>
      </c>
      <c r="K16" s="9">
        <v>0</v>
      </c>
      <c r="L16" s="10" t="e">
        <f t="shared" si="2"/>
        <v>#REF!</v>
      </c>
      <c r="M16" s="9">
        <v>91</v>
      </c>
      <c r="N16" s="15">
        <v>0.52</v>
      </c>
    </row>
    <row r="17" spans="1:14" s="11" customFormat="1" x14ac:dyDescent="0.2">
      <c r="A17" s="9" t="str">
        <f>'1'!A16</f>
        <v>Máquinas Eléctricas</v>
      </c>
      <c r="B17" s="9" t="s">
        <v>37</v>
      </c>
      <c r="C17" s="9" t="str">
        <f>'1'!C16</f>
        <v>511A</v>
      </c>
      <c r="D17" s="9" t="str">
        <f>'1'!D16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'1'!A17</f>
        <v>0</v>
      </c>
      <c r="B18" s="9" t="s">
        <v>37</v>
      </c>
      <c r="C18" s="9">
        <f>'1'!C17</f>
        <v>0</v>
      </c>
      <c r="D18" s="9">
        <f>'1'!D17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98</v>
      </c>
      <c r="G28" s="17">
        <f>SUM(G14:G27)</f>
        <v>13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2023-05-04T02:51:38Z</cp:lastPrinted>
  <dcterms:created xsi:type="dcterms:W3CDTF">2021-11-22T14:45:25Z</dcterms:created>
  <dcterms:modified xsi:type="dcterms:W3CDTF">2023-06-22T03:52:59Z</dcterms:modified>
  <cp:category/>
  <cp:contentStatus/>
</cp:coreProperties>
</file>