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REPORTES PARCIALES FEB JUL 2023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'1'!$A$1:$N$31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0" l="1"/>
  <c r="L17" i="10" l="1"/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2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 s="1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1" i="10"/>
  <c r="N22" i="10"/>
  <c r="M22" i="10"/>
  <c r="G22" i="10"/>
  <c r="F22" i="10"/>
  <c r="E22" i="10"/>
  <c r="L15" i="10"/>
  <c r="I15" i="10"/>
  <c r="L14" i="25"/>
  <c r="L15" i="25"/>
  <c r="L17" i="25"/>
  <c r="L18" i="25"/>
  <c r="L19" i="24"/>
  <c r="L20" i="24"/>
  <c r="L16" i="23"/>
  <c r="L17" i="23"/>
  <c r="L18" i="23"/>
  <c r="I18" i="22"/>
  <c r="L16" i="25" l="1"/>
  <c r="I16" i="25"/>
  <c r="J16" i="25" s="1"/>
  <c r="I22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2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<sst xmlns="http://schemas.openxmlformats.org/spreadsheetml/2006/main" count="199" uniqueCount="50">
  <si>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</si>
  <si>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</si>
  <si>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</si>
  <si>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</si>
  <si>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</si>
  <si>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</si>
  <si>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</si>
  <si>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</si>
  <si>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</si>
  <si>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</si>
  <si>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</si>
  <si>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</si>
  <si>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</si>
  <si>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</si>
  <si>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</si>
  <si>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</si>
  <si>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</si>
  <si>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</si>
  <si>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</si>
  <si>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</si>
  <si>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</si>
  <si>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</si>
  <si>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</si>
  <si>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</si>
  <si>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</si>
  <si>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</si>
  <si>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</si>
  <si>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</si>
  <si>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</si>
  <si>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</si>
  <si>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</si>
  <si>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</si>
  <si>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</si>
  <si>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</si>
  <si>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</si>
  <si>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</si>
  <si>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</si>
  <si>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</si>
  <si>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</si>
  <si>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</si>
  <si>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</si>
  <si>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</si>
  <si>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</si>
  <si>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Máquinas Eléctricas</t>
  </si>
  <si>
    <t>411A</t>
  </si>
  <si>
    <t>411B</t>
  </si>
  <si>
    <t>feb - jul 2023</t>
  </si>
  <si>
    <t>Análisis de Circuitos Eléctricos</t>
  </si>
  <si>
    <t>Electronica Analógica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</si>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</sst>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topLeftCell="A5" zoomScale="91" zoomScaleNormal="91" zoomScaleSheetLayoutView="100" workbookViewId="0">
      <selection activeCell="A21" sqref="A21: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5" x14ac:dyDescent="0.2">
      <c r="A6" s="43" t="s">
        <v>2</v>
      </c>
      <c r="B6" s="43"/>
      <c r="C6" s="43"/>
      <c r="D6" s="43"/>
      <c r="E6" s="44" t="s">
        <v>33</v>
      </c>
      <c r="F6" s="44"/>
      <c r="G6" s="44"/>
      <c r="H6" s="44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4" t="s">
        <v>49</v>
      </c>
      <c r="C8" s="34"/>
      <c r="D8" s="14" t="s">
        <v>4</v>
      </c>
      <c r="E8" s="5">
        <v>4</v>
      </c>
      <c r="G8" s="4" t="s">
        <v>5</v>
      </c>
      <c r="H8" s="5">
        <v>3</v>
      </c>
      <c r="I8" s="40" t="s">
        <v>6</v>
      </c>
      <c r="J8" s="40"/>
      <c r="K8" s="40"/>
      <c r="L8" s="34" t="s">
        <v>46</v>
      </c>
      <c r="M8" s="34"/>
      <c r="N8" s="34"/>
    </row>
    <row r="10" spans="1:15" x14ac:dyDescent="0.2">
      <c r="A10" s="4" t="s">
        <v>7</v>
      </c>
      <c r="B10" s="34" t="s">
        <v>42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5" ht="13.5" thickBot="1" x14ac:dyDescent="0.25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5" s="11" customFormat="1" ht="13.5" thickBot="1" x14ac:dyDescent="0.25">
      <c r="A14" s="8" t="s">
        <v>47</v>
      </c>
      <c r="B14" s="9" t="s">
        <v>37</v>
      </c>
      <c r="C14" s="9" t="s">
        <v>44</v>
      </c>
      <c r="D14" s="9" t="s">
        <v>32</v>
      </c>
      <c r="E14" s="9">
        <v>22</v>
      </c>
      <c r="F14" s="25">
        <v>1</v>
      </c>
      <c r="G14" s="9">
        <v>17</v>
      </c>
      <c r="H14" s="10">
        <v>0.82</v>
      </c>
      <c r="I14" s="9">
        <v>4</v>
      </c>
      <c r="J14" s="10">
        <v>0.18</v>
      </c>
      <c r="K14" s="9">
        <v>0</v>
      </c>
      <c r="L14" s="10">
        <f>K14/E14</f>
        <v>0</v>
      </c>
      <c r="M14" s="21">
        <v>63</v>
      </c>
      <c r="N14" s="15">
        <v>0.82</v>
      </c>
      <c r="O14" s="23"/>
    </row>
    <row r="15" spans="1:15" s="11" customFormat="1" ht="13.5" thickBot="1" x14ac:dyDescent="0.25">
      <c r="A15" s="8" t="s">
        <v>47</v>
      </c>
      <c r="B15" s="9" t="s">
        <v>37</v>
      </c>
      <c r="C15" s="9" t="s">
        <v>45</v>
      </c>
      <c r="D15" s="9" t="s">
        <v>32</v>
      </c>
      <c r="E15" s="9">
        <v>15</v>
      </c>
      <c r="F15" s="26">
        <v>6</v>
      </c>
      <c r="G15" s="9">
        <v>9</v>
      </c>
      <c r="H15" s="10">
        <v>1</v>
      </c>
      <c r="I15" s="9">
        <f t="shared" ref="I15" si="0">(E15-SUM(F15:G15))-K15</f>
        <v>0</v>
      </c>
      <c r="J15" s="10">
        <v>0</v>
      </c>
      <c r="K15" s="9">
        <v>0</v>
      </c>
      <c r="L15" s="10">
        <f t="shared" ref="L15:L22" si="1">K15/E15</f>
        <v>0</v>
      </c>
      <c r="M15" s="21">
        <v>80</v>
      </c>
      <c r="N15" s="15">
        <v>0.53</v>
      </c>
    </row>
    <row r="16" spans="1:15" s="11" customFormat="1" x14ac:dyDescent="0.2">
      <c r="A16" s="8" t="s">
        <v>48</v>
      </c>
      <c r="B16" s="9" t="s">
        <v>37</v>
      </c>
      <c r="C16" s="9" t="s">
        <v>40</v>
      </c>
      <c r="D16" s="9" t="s">
        <v>32</v>
      </c>
      <c r="E16" s="9">
        <v>10</v>
      </c>
      <c r="F16" s="9">
        <v>3</v>
      </c>
      <c r="G16" s="9">
        <v>7</v>
      </c>
      <c r="H16" s="10">
        <v>1</v>
      </c>
      <c r="I16" s="9">
        <v>0</v>
      </c>
      <c r="J16" s="10">
        <v>0</v>
      </c>
      <c r="K16" s="9">
        <v>0</v>
      </c>
      <c r="L16" s="10">
        <v>0</v>
      </c>
      <c r="M16" s="21">
        <v>77</v>
      </c>
      <c r="N16" s="15">
        <v>0.6</v>
      </c>
    </row>
    <row r="17" spans="1:14" s="11" customFormat="1" ht="13.5" thickBot="1" x14ac:dyDescent="0.25">
      <c r="A17" s="8" t="s">
        <v>43</v>
      </c>
      <c r="B17" s="9" t="s">
        <v>37</v>
      </c>
      <c r="C17" s="9" t="s">
        <v>40</v>
      </c>
      <c r="D17" s="9" t="s">
        <v>32</v>
      </c>
      <c r="E17" s="9">
        <v>6</v>
      </c>
      <c r="F17" s="26">
        <v>0</v>
      </c>
      <c r="G17" s="9">
        <v>4</v>
      </c>
      <c r="H17" s="10">
        <v>0.67</v>
      </c>
      <c r="I17" s="9">
        <v>2</v>
      </c>
      <c r="J17" s="10">
        <v>0.33</v>
      </c>
      <c r="K17" s="9">
        <v>0</v>
      </c>
      <c r="L17" s="10">
        <f t="shared" ref="L17" si="2">K17/E17</f>
        <v>0</v>
      </c>
      <c r="M17" s="21">
        <v>50</v>
      </c>
      <c r="N17" s="15">
        <v>0.67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ht="13.5" thickBot="1" x14ac:dyDescent="0.25">
      <c r="A19" s="8"/>
      <c r="B19" s="9"/>
      <c r="C19" s="9"/>
      <c r="D19" s="9"/>
      <c r="E19" s="9"/>
      <c r="F19" s="26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ht="16.5" customHeigh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ht="13.5" thickBot="1" x14ac:dyDescent="0.25">
      <c r="A22" s="16" t="s">
        <v>23</v>
      </c>
      <c r="B22" s="17" t="s">
        <v>24</v>
      </c>
      <c r="C22" s="17" t="s">
        <v>24</v>
      </c>
      <c r="D22" s="17" t="s">
        <v>24</v>
      </c>
      <c r="E22" s="17">
        <f>SUM(E14:E21)</f>
        <v>53</v>
      </c>
      <c r="F22" s="17">
        <f>SUM(F14:F21)</f>
        <v>10</v>
      </c>
      <c r="G22" s="17">
        <f>SUM(G14:G21)</f>
        <v>37</v>
      </c>
      <c r="H22" s="18"/>
      <c r="I22" s="17">
        <f>(E22-SUM(F22:G22))-K22</f>
        <v>6</v>
      </c>
      <c r="J22" s="18"/>
      <c r="K22" s="17">
        <f>SUM(K14:K21)</f>
        <v>0</v>
      </c>
      <c r="L22" s="18">
        <f t="shared" si="1"/>
        <v>0</v>
      </c>
      <c r="M22" s="22">
        <f>AVERAGE(M14:M21)</f>
        <v>67.5</v>
      </c>
      <c r="N22" s="19">
        <f>AVERAGE(N14:N21)</f>
        <v>0.65500000000000003</v>
      </c>
    </row>
    <row r="24" spans="1:14" ht="120" customHeight="1" x14ac:dyDescent="0.2">
      <c r="A24" s="37" t="s">
        <v>25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6" spans="1:14" x14ac:dyDescent="0.2">
      <c r="A26" s="12"/>
    </row>
    <row r="27" spans="1:14" x14ac:dyDescent="0.2">
      <c r="B27" s="31" t="s">
        <v>26</v>
      </c>
      <c r="C27" s="31"/>
      <c r="D27" s="31"/>
      <c r="G27" s="32" t="s">
        <v>27</v>
      </c>
      <c r="H27" s="32"/>
      <c r="I27" s="32"/>
      <c r="J27" s="32"/>
    </row>
    <row r="28" spans="1:14" ht="62.25" customHeight="1" x14ac:dyDescent="0.2">
      <c r="B28" s="33"/>
      <c r="C28" s="33"/>
      <c r="D28" s="33"/>
      <c r="G28" s="34"/>
      <c r="H28" s="34"/>
      <c r="I28" s="34"/>
      <c r="J28" s="34"/>
    </row>
    <row r="29" spans="1:14" hidden="1" x14ac:dyDescent="0.2">
      <c r="A29" s="27" t="e">
        <v>#REF!</v>
      </c>
      <c r="B29" s="27"/>
      <c r="C29" s="6"/>
      <c r="E29" s="27"/>
      <c r="F29" s="27"/>
      <c r="G29" s="27"/>
      <c r="H29" s="27"/>
    </row>
    <row r="30" spans="1:14" hidden="1" x14ac:dyDescent="0.2"/>
    <row r="31" spans="1:14" ht="45" customHeight="1" x14ac:dyDescent="0.2">
      <c r="B31" s="28" t="str">
        <f>B10</f>
        <v>Ing. Juan Merlin Chontal</v>
      </c>
      <c r="C31" s="28"/>
      <c r="D31" s="28"/>
      <c r="E31" s="13"/>
      <c r="F31" s="13"/>
      <c r="G31" s="28" t="s">
        <v>41</v>
      </c>
      <c r="H31" s="28"/>
      <c r="I31" s="28"/>
      <c r="J31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4:N24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7:D27"/>
    <mergeCell ref="G27:J27"/>
    <mergeCell ref="B28:D28"/>
    <mergeCell ref="G28:J28"/>
    <mergeCell ref="A29:B29"/>
    <mergeCell ref="E29:H29"/>
    <mergeCell ref="B31:D31"/>
    <mergeCell ref="G31:J31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feb - jul 2023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24" t="str">
        <f>'1'!A14</f>
        <v>Análisis de Circuitos Eléctricos</v>
      </c>
      <c r="B14" s="9" t="s">
        <v>34</v>
      </c>
      <c r="C14" s="9" t="str">
        <f>'1'!C14</f>
        <v>411A</v>
      </c>
      <c r="D14" s="9" t="str">
        <f>'1'!D14</f>
        <v>IMCT</v>
      </c>
      <c r="E14" s="9">
        <f>'1'!E14</f>
        <v>22</v>
      </c>
      <c r="F14" s="9">
        <v>18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Análisis de Circuitos Eléctricos</v>
      </c>
      <c r="B15" s="9" t="s">
        <v>34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13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e">
        <f>'1'!#REF!</f>
        <v>#REF!</v>
      </c>
      <c r="B16" s="9" t="s">
        <v>34</v>
      </c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>
        <v>17</v>
      </c>
      <c r="G16" s="9"/>
      <c r="H16" s="10"/>
      <c r="I16" s="9" t="e">
        <f t="shared" si="0"/>
        <v>#REF!</v>
      </c>
      <c r="J16" s="10"/>
      <c r="K16" s="9">
        <v>0</v>
      </c>
      <c r="L16" s="10" t="e">
        <f t="shared" si="1"/>
        <v>#REF!</v>
      </c>
      <c r="M16" s="9"/>
      <c r="N16" s="15">
        <v>0</v>
      </c>
    </row>
    <row r="17" spans="1:14" s="11" customFormat="1" x14ac:dyDescent="0.2">
      <c r="A17" s="24" t="str">
        <f>'1'!A16</f>
        <v>Electronica Analógica</v>
      </c>
      <c r="B17" s="9" t="s">
        <v>34</v>
      </c>
      <c r="C17" s="9" t="str">
        <f>'1'!C16</f>
        <v>511A</v>
      </c>
      <c r="D17" s="9" t="str">
        <f>'1'!D16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 t="str">
        <f>'1'!A17</f>
        <v>Máquinas Eléctricas</v>
      </c>
      <c r="B18" s="9" t="s">
        <v>35</v>
      </c>
      <c r="C18" s="9" t="str">
        <f>'1'!C17</f>
        <v>511A</v>
      </c>
      <c r="D18" s="9" t="str">
        <f>'1'!D17</f>
        <v>IMCT</v>
      </c>
      <c r="E18" s="9">
        <f>'1'!E17</f>
        <v>6</v>
      </c>
      <c r="F18" s="9"/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72</v>
      </c>
      <c r="G28" s="17">
        <f>SUM(G14:G27)</f>
        <v>0</v>
      </c>
      <c r="H28" s="18" t="e">
        <f>SUM(F28:G28)/E28</f>
        <v>#REF!</v>
      </c>
      <c r="I28" s="17" t="e">
        <f t="shared" si="0"/>
        <v>#REF!</v>
      </c>
      <c r="J28" s="18" t="e">
        <f t="shared" ref="J28" si="2">I28/E28</f>
        <v>#REF!</v>
      </c>
      <c r="K28" s="17">
        <f>SUM(K14:K27)</f>
        <v>0</v>
      </c>
      <c r="L28" s="18" t="e">
        <f t="shared" si="1"/>
        <v>#REF!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'1'!G31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feb - jul 2023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>Análisis de Circuitos Eléctricos</v>
      </c>
      <c r="B14" s="9" t="s">
        <v>36</v>
      </c>
      <c r="C14" s="9" t="str">
        <f>'1'!C14</f>
        <v>411A</v>
      </c>
      <c r="D14" s="9" t="str">
        <f>'1'!D14</f>
        <v>IMCT</v>
      </c>
      <c r="E14" s="9">
        <f>'2'!E14</f>
        <v>22</v>
      </c>
      <c r="F14" s="9">
        <v>18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Análisis de Circuitos Eléctricos</v>
      </c>
      <c r="B15" s="9" t="s">
        <v>36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e">
        <f>'1'!#REF!</f>
        <v>#REF!</v>
      </c>
      <c r="B16" s="9" t="s">
        <v>36</v>
      </c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>
        <v>16</v>
      </c>
      <c r="G16" s="9"/>
      <c r="H16" s="10"/>
      <c r="I16" s="9" t="e">
        <f t="shared" si="0"/>
        <v>#REF!</v>
      </c>
      <c r="J16" s="10"/>
      <c r="K16" s="9">
        <v>0</v>
      </c>
      <c r="L16" s="10" t="e">
        <f t="shared" si="1"/>
        <v>#REF!</v>
      </c>
      <c r="M16" s="9">
        <v>80</v>
      </c>
      <c r="N16" s="15">
        <v>0.48</v>
      </c>
    </row>
    <row r="17" spans="1:14" s="11" customFormat="1" x14ac:dyDescent="0.2">
      <c r="A17" s="9" t="str">
        <f>'1'!A16</f>
        <v>Electronica Analógica</v>
      </c>
      <c r="B17" s="9" t="s">
        <v>36</v>
      </c>
      <c r="C17" s="9" t="str">
        <f>'1'!C16</f>
        <v>511A</v>
      </c>
      <c r="D17" s="9" t="str">
        <f>'1'!D16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 t="str">
        <f>'1'!A17</f>
        <v>Máquinas Eléctricas</v>
      </c>
      <c r="B18" s="9" t="s">
        <v>35</v>
      </c>
      <c r="C18" s="9" t="str">
        <f>'1'!C17</f>
        <v>511A</v>
      </c>
      <c r="D18" s="9" t="str">
        <f>'1'!D17</f>
        <v>IMCT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72</v>
      </c>
      <c r="G28" s="17">
        <f>SUM(G14:G27)</f>
        <v>0</v>
      </c>
      <c r="H28" s="18" t="e">
        <f>SUM(F28:G28)/E28</f>
        <v>#REF!</v>
      </c>
      <c r="I28" s="17" t="e">
        <f t="shared" si="0"/>
        <v>#REF!</v>
      </c>
      <c r="J28" s="18" t="e">
        <f t="shared" ref="J28" si="2">I28/E28</f>
        <v>#REF!</v>
      </c>
      <c r="K28" s="17">
        <f>SUM(K14:K27)</f>
        <v>0</v>
      </c>
      <c r="L28" s="18" t="e">
        <f t="shared" si="1"/>
        <v>#REF!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'2'!G37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feb - jul 2023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>Análisis de Circuitos Eléctricos</v>
      </c>
      <c r="B14" s="9">
        <v>4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Análisis de Circuitos Eléctricos</v>
      </c>
      <c r="B15" s="9">
        <v>4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e">
        <f>'1'!#REF!</f>
        <v>#REF!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'1'!D16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e">
        <f>'1'!#REF!</f>
        <v>#REF!</v>
      </c>
      <c r="B18" s="9">
        <v>4</v>
      </c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>
        <v>20</v>
      </c>
      <c r="G18" s="9"/>
      <c r="H18" s="10"/>
      <c r="I18" s="9" t="e">
        <f t="shared" si="0"/>
        <v>#REF!</v>
      </c>
      <c r="J18" s="10"/>
      <c r="K18" s="9">
        <v>0</v>
      </c>
      <c r="L18" s="10" t="e">
        <f t="shared" si="1"/>
        <v>#REF!</v>
      </c>
      <c r="M18" s="9">
        <v>91</v>
      </c>
      <c r="N18" s="15">
        <v>0.51</v>
      </c>
    </row>
    <row r="19" spans="1:14" s="11" customFormat="1" x14ac:dyDescent="0.2">
      <c r="A19" s="9" t="str">
        <f>'1'!A16</f>
        <v>Electronica Analógica</v>
      </c>
      <c r="B19" s="9">
        <v>4</v>
      </c>
      <c r="C19" s="9" t="str">
        <f>'1'!C16</f>
        <v>511A</v>
      </c>
      <c r="D19" s="9" t="str">
        <f>'1'!D16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 t="str">
        <f>'1'!A17</f>
        <v>Máquinas Eléctricas</v>
      </c>
      <c r="B20" s="9">
        <v>2</v>
      </c>
      <c r="C20" s="9" t="str">
        <f>'1'!C17</f>
        <v>511A</v>
      </c>
      <c r="D20" s="9" t="str">
        <f>'1'!D17</f>
        <v>IMCT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 t="e">
        <f>SUM(E14:E29)</f>
        <v>#REF!</v>
      </c>
      <c r="F30" s="17">
        <f>SUM(F14:F29)</f>
        <v>173</v>
      </c>
      <c r="G30" s="17">
        <f>SUM(G14:G29)</f>
        <v>0</v>
      </c>
      <c r="H30" s="18" t="e">
        <f>SUM(F30:G30)/E30</f>
        <v>#REF!</v>
      </c>
      <c r="I30" s="17" t="e">
        <f t="shared" si="0"/>
        <v>#REF!</v>
      </c>
      <c r="J30" s="18" t="e">
        <f t="shared" ref="J30" si="4">I30/E30</f>
        <v>#REF!</v>
      </c>
      <c r="K30" s="17">
        <f>SUM(K14:K29)</f>
        <v>0</v>
      </c>
      <c r="L30" s="18" t="e">
        <f t="shared" si="1"/>
        <v>#REF!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7" t="s">
        <v>25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4" spans="1:10" x14ac:dyDescent="0.2">
      <c r="A34" s="12"/>
    </row>
    <row r="35" spans="1:10" x14ac:dyDescent="0.2">
      <c r="B35" s="31" t="s">
        <v>26</v>
      </c>
      <c r="C35" s="31"/>
      <c r="D35" s="31"/>
      <c r="G35" s="32" t="s">
        <v>27</v>
      </c>
      <c r="H35" s="32"/>
      <c r="I35" s="32"/>
      <c r="J35" s="32"/>
    </row>
    <row r="36" spans="1:10" ht="62.25" customHeight="1" x14ac:dyDescent="0.2">
      <c r="B36" s="33"/>
      <c r="C36" s="33"/>
      <c r="D36" s="33"/>
      <c r="G36" s="34"/>
      <c r="H36" s="34"/>
      <c r="I36" s="34"/>
      <c r="J36" s="34"/>
    </row>
    <row r="37" spans="1:10" hidden="1" x14ac:dyDescent="0.2">
      <c r="A37" s="27" t="e">
        <v>#REF!</v>
      </c>
      <c r="B37" s="27"/>
      <c r="C37" s="6"/>
      <c r="E37" s="27"/>
      <c r="F37" s="27"/>
      <c r="G37" s="27"/>
      <c r="H37" s="27"/>
    </row>
    <row r="38" spans="1:10" hidden="1" x14ac:dyDescent="0.2"/>
    <row r="39" spans="1:10" ht="45" customHeight="1" x14ac:dyDescent="0.2">
      <c r="B39" s="28" t="str">
        <f>B10</f>
        <v>Ing. Juan Merlin Chontal</v>
      </c>
      <c r="C39" s="28"/>
      <c r="D39" s="28"/>
      <c r="E39" s="13"/>
      <c r="F39" s="13"/>
      <c r="G39" s="28" t="str">
        <f>'3'!G37</f>
        <v>Ing. Yosafat Mortera Elias</v>
      </c>
      <c r="H39" s="28"/>
      <c r="I39" s="28"/>
      <c r="J39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28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feb - jul 2023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>Análisis de Circuitos Eléctricos</v>
      </c>
      <c r="B14" s="9" t="s">
        <v>37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Análisis de Circuitos Eléctricos</v>
      </c>
      <c r="B15" s="9" t="s">
        <v>37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13</v>
      </c>
      <c r="G15" s="9">
        <v>3</v>
      </c>
      <c r="H15" s="10">
        <f t="shared" ref="H15:H18" si="3">(F15+G15)/E15</f>
        <v>1.0666666666666667</v>
      </c>
      <c r="I15" s="9">
        <f t="shared" si="0"/>
        <v>-1</v>
      </c>
      <c r="J15" s="10">
        <f t="shared" si="1"/>
        <v>-6.6666666666666666E-2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e">
        <f>'1'!#REF!</f>
        <v>#REF!</v>
      </c>
      <c r="B16" s="9" t="s">
        <v>37</v>
      </c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>
        <v>15</v>
      </c>
      <c r="G16" s="9">
        <v>5</v>
      </c>
      <c r="H16" s="10" t="e">
        <f t="shared" si="3"/>
        <v>#REF!</v>
      </c>
      <c r="I16" s="9" t="e">
        <f t="shared" si="0"/>
        <v>#REF!</v>
      </c>
      <c r="J16" s="10" t="e">
        <f t="shared" si="1"/>
        <v>#REF!</v>
      </c>
      <c r="K16" s="9">
        <v>0</v>
      </c>
      <c r="L16" s="10" t="e">
        <f t="shared" si="2"/>
        <v>#REF!</v>
      </c>
      <c r="M16" s="9">
        <v>91</v>
      </c>
      <c r="N16" s="15">
        <v>0.52</v>
      </c>
    </row>
    <row r="17" spans="1:14" s="11" customFormat="1" x14ac:dyDescent="0.2">
      <c r="A17" s="9" t="str">
        <f>'1'!A16</f>
        <v>Electronica Analógica</v>
      </c>
      <c r="B17" s="9" t="s">
        <v>37</v>
      </c>
      <c r="C17" s="9" t="str">
        <f>'1'!C16</f>
        <v>511A</v>
      </c>
      <c r="D17" s="9" t="str">
        <f>'1'!D16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 t="str">
        <f>'1'!A17</f>
        <v>Máquinas Eléctricas</v>
      </c>
      <c r="B18" s="9" t="s">
        <v>37</v>
      </c>
      <c r="C18" s="9" t="str">
        <f>'1'!C17</f>
        <v>511A</v>
      </c>
      <c r="D18" s="9" t="str">
        <f>'1'!D17</f>
        <v>IMCT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98</v>
      </c>
      <c r="G28" s="17">
        <f>SUM(G14:G27)</f>
        <v>13</v>
      </c>
      <c r="H28" s="18" t="e">
        <f>SUM(F28:G28)/E28</f>
        <v>#REF!</v>
      </c>
      <c r="I28" s="17" t="e">
        <f t="shared" si="0"/>
        <v>#REF!</v>
      </c>
      <c r="J28" s="18" t="e">
        <f t="shared" si="1"/>
        <v>#REF!</v>
      </c>
      <c r="K28" s="17">
        <f>SUM(K14:K27)</f>
        <v>0</v>
      </c>
      <c r="L28" s="18" t="e">
        <f t="shared" si="2"/>
        <v>#REF!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'4'!G39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2023-05-04T02:51:38Z</cp:lastPrinted>
  <dcterms:created xsi:type="dcterms:W3CDTF">2021-11-22T14:45:25Z</dcterms:created>
  <dcterms:modified xsi:type="dcterms:W3CDTF">2023-07-04T02:14:11Z</dcterms:modified>
  <cp:category/>
  <cp:contentStatus/>
</cp:coreProperties>
</file>