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Guillermo Palacios\Downloads\"/>
    </mc:Choice>
  </mc:AlternateContent>
  <xr:revisionPtr revIDLastSave="0" documentId="13_ncr:1_{C967C83F-E823-4233-954B-C24E69D04B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2" l="1"/>
  <c r="F21" i="22"/>
  <c r="F20" i="22"/>
  <c r="F19" i="22"/>
  <c r="F18" i="22"/>
  <c r="F16" i="22"/>
  <c r="F14" i="22"/>
  <c r="E16" i="22"/>
  <c r="E18" i="22"/>
  <c r="E19" i="22"/>
  <c r="E20" i="22"/>
  <c r="E21" i="22"/>
  <c r="E23" i="22"/>
  <c r="A20" i="22"/>
  <c r="C20" i="22"/>
  <c r="D20" i="22"/>
  <c r="L20" i="22"/>
  <c r="A18" i="22"/>
  <c r="C18" i="22"/>
  <c r="D18" i="22"/>
  <c r="L18" i="22"/>
  <c r="A16" i="22"/>
  <c r="C16" i="22"/>
  <c r="D16" i="22"/>
  <c r="L16" i="22"/>
  <c r="A23" i="22"/>
  <c r="C23" i="22"/>
  <c r="D23" i="22"/>
  <c r="L23" i="22"/>
  <c r="Q15" i="10"/>
  <c r="N28" i="25" l="1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9" i="22"/>
  <c r="C19" i="22"/>
  <c r="D19" i="22"/>
  <c r="A21" i="22"/>
  <c r="C21" i="22"/>
  <c r="D21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21" i="22"/>
  <c r="L19" i="22"/>
  <c r="B37" i="10"/>
  <c r="N28" i="10"/>
  <c r="M28" i="10"/>
  <c r="K28" i="10"/>
  <c r="F28" i="10"/>
  <c r="E28" i="10"/>
  <c r="L18" i="10"/>
  <c r="L17" i="10"/>
  <c r="L16" i="10"/>
  <c r="L15" i="10"/>
  <c r="L14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<sst xmlns="http://schemas.openxmlformats.org/spreadsheetml/2006/main" count="195" uniqueCount="47">
  <si>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</si>
  <si>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</si>
  <si>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</si>
  <si>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</si>
  <si>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</si>
  <si>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</si>
  <si>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</si>
  <si>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</si>
  <si>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</si>
  <si>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</si>
  <si>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</si>
  <si>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</si>
  <si>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</si>
  <si>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</si>
  <si>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</si>
  <si>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</si>
  <si>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</si>
  <si>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</si>
  <si>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</si>
  <si>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</si>
  <si>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</si>
  <si>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</si>
  <si>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</si>
  <si>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</si>
  <si>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</si>
  <si>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</si>
  <si>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</si>
  <si>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</si>
  <si>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</si>
  <si>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</si>
  <si>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</si>
  <si>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</si>
  <si>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IEM</t>
  </si>
  <si>
    <t>IMEC</t>
  </si>
  <si>
    <t>MII. GUILLERMO PALACIOS PITALUA</t>
  </si>
  <si>
    <t>MII. ESTEBAN DOMINGUEZ FISCAL</t>
  </si>
  <si>
    <t>MANUFACTURA AVANZADA</t>
  </si>
  <si>
    <t>602A</t>
  </si>
  <si>
    <t>DISEÑO E INGENIERÍA ASISTIDO
POR COMPUTADORA</t>
  </si>
  <si>
    <t>602B</t>
  </si>
  <si>
    <t>SISTEMAS Y MAQUINAS DE
FLUIDOS</t>
  </si>
  <si>
    <t>502U</t>
  </si>
  <si>
    <t>ANÁLISIS DE FLUIDOS</t>
  </si>
  <si>
    <t>511A</t>
  </si>
  <si>
    <t>FEB - JUL, 2023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</si>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</sst>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topLeftCell="A11" zoomScale="85" zoomScaleNormal="85" zoomScaleSheetLayoutView="100" workbookViewId="0">
      <selection activeCell="K18" sqref="K14:K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7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44</v>
      </c>
      <c r="M8" s="34"/>
      <c r="N8" s="34"/>
    </row>
    <row r="10" spans="1:17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7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7" s="11" customFormat="1" x14ac:dyDescent="0.2">
      <c r="A14" s="8" t="s">
        <v>36</v>
      </c>
      <c r="B14" s="9">
        <v>1</v>
      </c>
      <c r="C14" s="9" t="s">
        <v>37</v>
      </c>
      <c r="D14" s="9" t="s">
        <v>32</v>
      </c>
      <c r="E14" s="9">
        <v>13</v>
      </c>
      <c r="F14" s="9">
        <v>13</v>
      </c>
      <c r="G14" s="9"/>
      <c r="H14" s="10"/>
      <c r="I14" s="9"/>
      <c r="J14" s="10"/>
      <c r="K14" s="9"/>
      <c r="L14" s="10">
        <f t="shared" ref="L14:L28" si="0">K14/E14</f>
        <v>0</v>
      </c>
      <c r="M14" s="9">
        <v>99</v>
      </c>
      <c r="N14" s="15">
        <v>0.92</v>
      </c>
    </row>
    <row r="15" spans="1:17" s="11" customFormat="1" ht="25.5" x14ac:dyDescent="0.2">
      <c r="A15" s="8" t="s">
        <v>38</v>
      </c>
      <c r="B15" s="9">
        <v>1</v>
      </c>
      <c r="C15" s="9" t="s">
        <v>37</v>
      </c>
      <c r="D15" s="9" t="s">
        <v>32</v>
      </c>
      <c r="E15" s="9">
        <v>13</v>
      </c>
      <c r="F15" s="9">
        <v>13</v>
      </c>
      <c r="G15" s="9"/>
      <c r="H15" s="10"/>
      <c r="I15" s="9"/>
      <c r="J15" s="10"/>
      <c r="K15" s="9"/>
      <c r="L15" s="10">
        <f t="shared" si="0"/>
        <v>0</v>
      </c>
      <c r="M15" s="9">
        <v>93</v>
      </c>
      <c r="N15" s="15">
        <v>0.62</v>
      </c>
      <c r="Q15" s="11">
        <f>12/13</f>
        <v>0.92307692307692313</v>
      </c>
    </row>
    <row r="16" spans="1:17" s="11" customFormat="1" ht="25.5" x14ac:dyDescent="0.2">
      <c r="A16" s="8" t="s">
        <v>38</v>
      </c>
      <c r="B16" s="9">
        <v>1</v>
      </c>
      <c r="C16" s="9" t="s">
        <v>39</v>
      </c>
      <c r="D16" s="9" t="s">
        <v>32</v>
      </c>
      <c r="E16" s="9">
        <v>11</v>
      </c>
      <c r="F16" s="9">
        <v>11</v>
      </c>
      <c r="G16" s="9"/>
      <c r="H16" s="10"/>
      <c r="I16" s="9"/>
      <c r="J16" s="10"/>
      <c r="K16" s="9"/>
      <c r="L16" s="10">
        <f t="shared" si="0"/>
        <v>0</v>
      </c>
      <c r="M16" s="9">
        <v>97</v>
      </c>
      <c r="N16" s="15">
        <v>0.91</v>
      </c>
    </row>
    <row r="17" spans="1:14" s="11" customFormat="1" ht="25.5" x14ac:dyDescent="0.2">
      <c r="A17" s="8" t="s">
        <v>40</v>
      </c>
      <c r="B17" s="9">
        <v>1</v>
      </c>
      <c r="C17" s="9" t="s">
        <v>41</v>
      </c>
      <c r="D17" s="9" t="s">
        <v>32</v>
      </c>
      <c r="E17" s="9">
        <v>12</v>
      </c>
      <c r="F17" s="9">
        <v>12</v>
      </c>
      <c r="G17" s="9"/>
      <c r="H17" s="10"/>
      <c r="I17" s="9"/>
      <c r="J17" s="10"/>
      <c r="K17" s="9"/>
      <c r="L17" s="10">
        <f t="shared" si="0"/>
        <v>0</v>
      </c>
      <c r="M17" s="9">
        <v>85</v>
      </c>
      <c r="N17" s="15">
        <v>0.5</v>
      </c>
    </row>
    <row r="18" spans="1:14" s="11" customFormat="1" x14ac:dyDescent="0.2">
      <c r="A18" s="8" t="s">
        <v>42</v>
      </c>
      <c r="B18" s="9">
        <v>1</v>
      </c>
      <c r="C18" s="9" t="s">
        <v>43</v>
      </c>
      <c r="D18" s="9" t="s">
        <v>33</v>
      </c>
      <c r="E18" s="9">
        <v>6</v>
      </c>
      <c r="F18" s="9">
        <v>6</v>
      </c>
      <c r="G18" s="9"/>
      <c r="H18" s="10"/>
      <c r="I18" s="9"/>
      <c r="J18" s="10"/>
      <c r="K18" s="9"/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55</v>
      </c>
      <c r="F28" s="17">
        <f>SUM(F14:F27)</f>
        <v>55</v>
      </c>
      <c r="G28" s="17"/>
      <c r="H28" s="18"/>
      <c r="I28" s="17">
        <f t="shared" ref="I14:I28" si="1">(E28-SUM(F28:G28))-K28</f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94.8</v>
      </c>
      <c r="N28" s="19">
        <f>AVERAGE(N14:N27)</f>
        <v>0.79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GUILLERMO PALACIOS PITALUA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2" zoomScale="85" zoomScaleNormal="85" zoomScaleSheetLayoutView="100" workbookViewId="0">
      <selection activeCell="J23" sqref="J14:J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 - JUL, 2023</v>
      </c>
      <c r="M8" s="34"/>
      <c r="N8" s="34"/>
    </row>
    <row r="10" spans="1:14" x14ac:dyDescent="0.2">
      <c r="A10" s="4" t="s">
        <v>8</v>
      </c>
      <c r="B10" s="34" t="str">
        <f>'1'!B10</f>
        <v>MII. GUILLERMO PALACIOS PITALUA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MANUFACTURA AVANZADA</v>
      </c>
      <c r="B14" s="9" t="s">
        <v>45</v>
      </c>
      <c r="C14" s="9" t="str">
        <f>'1'!C14</f>
        <v>602A</v>
      </c>
      <c r="D14" s="9" t="str">
        <f>'1'!D14</f>
        <v>IEM</v>
      </c>
      <c r="E14" s="9">
        <f>'1'!E14</f>
        <v>13</v>
      </c>
      <c r="F14" s="9">
        <f>'1'!F14</f>
        <v>13</v>
      </c>
      <c r="G14" s="9"/>
      <c r="H14" s="10"/>
      <c r="I14" s="9"/>
      <c r="J14" s="10"/>
      <c r="K14" s="9"/>
      <c r="L14" s="10">
        <f t="shared" ref="L14:L28" si="0">K14/E14</f>
        <v>0</v>
      </c>
      <c r="M14" s="9">
        <v>99</v>
      </c>
      <c r="N14" s="15">
        <v>0.92</v>
      </c>
    </row>
    <row r="15" spans="1:14" s="11" customFormat="1" x14ac:dyDescent="0.2">
      <c r="A15" s="9" t="s">
        <v>36</v>
      </c>
      <c r="B15" s="9" t="s">
        <v>46</v>
      </c>
      <c r="C15" s="9" t="s">
        <v>37</v>
      </c>
      <c r="D15" s="9" t="s">
        <v>32</v>
      </c>
      <c r="E15" s="9">
        <v>13</v>
      </c>
      <c r="F15" s="9">
        <v>13</v>
      </c>
      <c r="G15" s="9"/>
      <c r="H15" s="10"/>
      <c r="I15" s="9"/>
      <c r="J15" s="10"/>
      <c r="K15" s="9"/>
      <c r="L15" s="10">
        <v>0</v>
      </c>
      <c r="M15" s="9">
        <v>99</v>
      </c>
      <c r="N15" s="15">
        <v>0.92</v>
      </c>
    </row>
    <row r="16" spans="1:14" s="11" customFormat="1" ht="25.5" x14ac:dyDescent="0.2">
      <c r="A16" s="9" t="str">
        <f>'1'!A15</f>
        <v>DISEÑO E INGENIERÍA ASISTIDO
POR COMPUTADORA</v>
      </c>
      <c r="B16" s="9" t="s">
        <v>45</v>
      </c>
      <c r="C16" s="9" t="str">
        <f>'1'!C15</f>
        <v>602A</v>
      </c>
      <c r="D16" s="9" t="str">
        <f>'1'!D15</f>
        <v>IEM</v>
      </c>
      <c r="E16" s="9">
        <f>'1'!E15</f>
        <v>13</v>
      </c>
      <c r="F16" s="9">
        <f>'1'!F15</f>
        <v>13</v>
      </c>
      <c r="G16" s="9"/>
      <c r="H16" s="10"/>
      <c r="I16" s="9"/>
      <c r="J16" s="10"/>
      <c r="K16" s="9"/>
      <c r="L16" s="10">
        <f t="shared" ref="L16" si="1">K16/E16</f>
        <v>0</v>
      </c>
      <c r="M16" s="9">
        <v>93</v>
      </c>
      <c r="N16" s="15">
        <v>0.62</v>
      </c>
    </row>
    <row r="17" spans="1:14" s="11" customFormat="1" ht="25.5" x14ac:dyDescent="0.2">
      <c r="A17" s="9" t="s">
        <v>38</v>
      </c>
      <c r="B17" s="9" t="s">
        <v>45</v>
      </c>
      <c r="C17" s="9" t="s">
        <v>37</v>
      </c>
      <c r="D17" s="9" t="s">
        <v>32</v>
      </c>
      <c r="E17" s="9">
        <v>13</v>
      </c>
      <c r="F17" s="9">
        <v>13</v>
      </c>
      <c r="G17" s="9"/>
      <c r="H17" s="10"/>
      <c r="I17" s="9"/>
      <c r="J17" s="10"/>
      <c r="K17" s="9"/>
      <c r="L17" s="10">
        <v>0</v>
      </c>
      <c r="M17" s="9">
        <v>93</v>
      </c>
      <c r="N17" s="15">
        <v>0.62</v>
      </c>
    </row>
    <row r="18" spans="1:14" s="11" customFormat="1" ht="25.5" x14ac:dyDescent="0.2">
      <c r="A18" s="9" t="str">
        <f>'1'!A16</f>
        <v>DISEÑO E INGENIERÍA ASISTIDO
POR COMPUTADORA</v>
      </c>
      <c r="B18" s="9" t="s">
        <v>46</v>
      </c>
      <c r="C18" s="9" t="str">
        <f>'1'!C16</f>
        <v>602B</v>
      </c>
      <c r="D18" s="9" t="str">
        <f>'1'!D16</f>
        <v>IEM</v>
      </c>
      <c r="E18" s="9">
        <f>'1'!E16</f>
        <v>11</v>
      </c>
      <c r="F18" s="9">
        <f>'1'!F16</f>
        <v>11</v>
      </c>
      <c r="G18" s="9"/>
      <c r="H18" s="10"/>
      <c r="I18" s="9"/>
      <c r="J18" s="10"/>
      <c r="K18" s="9"/>
      <c r="L18" s="10">
        <f>K18/E18</f>
        <v>0</v>
      </c>
      <c r="M18" s="9">
        <v>93</v>
      </c>
      <c r="N18" s="15">
        <v>0.62</v>
      </c>
    </row>
    <row r="19" spans="1:14" s="11" customFormat="1" ht="25.5" x14ac:dyDescent="0.2">
      <c r="A19" s="9" t="str">
        <f>'1'!A16</f>
        <v>DISEÑO E INGENIERÍA ASISTIDO
POR COMPUTADORA</v>
      </c>
      <c r="B19" s="9" t="s">
        <v>46</v>
      </c>
      <c r="C19" s="9" t="str">
        <f>'1'!C16</f>
        <v>602B</v>
      </c>
      <c r="D19" s="9" t="str">
        <f>'1'!D16</f>
        <v>IEM</v>
      </c>
      <c r="E19" s="9">
        <f>'1'!E16</f>
        <v>11</v>
      </c>
      <c r="F19" s="9">
        <f>'1'!F16</f>
        <v>11</v>
      </c>
      <c r="G19" s="9"/>
      <c r="H19" s="10"/>
      <c r="I19" s="9"/>
      <c r="J19" s="10"/>
      <c r="K19" s="9"/>
      <c r="L19" s="10">
        <f>K19/E19</f>
        <v>0</v>
      </c>
      <c r="M19" s="9">
        <v>93</v>
      </c>
      <c r="N19" s="15">
        <v>0.62</v>
      </c>
    </row>
    <row r="20" spans="1:14" s="11" customFormat="1" ht="25.5" x14ac:dyDescent="0.2">
      <c r="A20" s="9" t="str">
        <f>'1'!A17</f>
        <v>SISTEMAS Y MAQUINAS DE
FLUIDOS</v>
      </c>
      <c r="B20" s="9" t="s">
        <v>45</v>
      </c>
      <c r="C20" s="9" t="str">
        <f>'1'!C17</f>
        <v>502U</v>
      </c>
      <c r="D20" s="9" t="str">
        <f>'1'!D17</f>
        <v>IEM</v>
      </c>
      <c r="E20" s="9">
        <f>'1'!E17</f>
        <v>12</v>
      </c>
      <c r="F20" s="9">
        <f>'1'!F17</f>
        <v>12</v>
      </c>
      <c r="G20" s="9"/>
      <c r="H20" s="10"/>
      <c r="I20" s="9"/>
      <c r="J20" s="10"/>
      <c r="K20" s="9"/>
      <c r="L20" s="10">
        <f>K20/E20</f>
        <v>0</v>
      </c>
      <c r="M20" s="9">
        <v>97</v>
      </c>
      <c r="N20" s="15">
        <v>0.91</v>
      </c>
    </row>
    <row r="21" spans="1:14" s="11" customFormat="1" ht="25.5" x14ac:dyDescent="0.2">
      <c r="A21" s="9" t="str">
        <f>'1'!A17</f>
        <v>SISTEMAS Y MAQUINAS DE
FLUIDOS</v>
      </c>
      <c r="B21" s="9" t="s">
        <v>46</v>
      </c>
      <c r="C21" s="9" t="str">
        <f>'1'!C17</f>
        <v>502U</v>
      </c>
      <c r="D21" s="9" t="str">
        <f>'1'!D17</f>
        <v>IEM</v>
      </c>
      <c r="E21" s="9">
        <f>'1'!E17</f>
        <v>12</v>
      </c>
      <c r="F21" s="9">
        <f>'1'!F17</f>
        <v>12</v>
      </c>
      <c r="G21" s="9"/>
      <c r="H21" s="10"/>
      <c r="I21" s="9"/>
      <c r="J21" s="10"/>
      <c r="K21" s="9"/>
      <c r="L21" s="10">
        <f>K21/E21</f>
        <v>0</v>
      </c>
      <c r="M21" s="9">
        <v>97</v>
      </c>
      <c r="N21" s="15">
        <v>0.91</v>
      </c>
    </row>
    <row r="22" spans="1:14" s="11" customFormat="1" x14ac:dyDescent="0.2">
      <c r="A22" s="9" t="s">
        <v>42</v>
      </c>
      <c r="B22" s="21" t="s">
        <v>45</v>
      </c>
      <c r="C22" s="9" t="s">
        <v>43</v>
      </c>
      <c r="D22" s="9" t="s">
        <v>33</v>
      </c>
      <c r="E22" s="9">
        <v>6</v>
      </c>
      <c r="F22" s="9">
        <v>6</v>
      </c>
      <c r="G22" s="9"/>
      <c r="H22" s="10"/>
      <c r="I22" s="9"/>
      <c r="J22" s="10"/>
      <c r="K22" s="9"/>
      <c r="L22" s="10">
        <v>0</v>
      </c>
      <c r="M22" s="9">
        <v>100</v>
      </c>
      <c r="N22" s="15">
        <v>1</v>
      </c>
    </row>
    <row r="23" spans="1:14" s="11" customFormat="1" x14ac:dyDescent="0.2">
      <c r="A23" s="9" t="str">
        <f>'1'!A18</f>
        <v>ANÁLISIS DE FLUIDOS</v>
      </c>
      <c r="B23" s="9" t="s">
        <v>46</v>
      </c>
      <c r="C23" s="9" t="str">
        <f>'1'!C18</f>
        <v>511A</v>
      </c>
      <c r="D23" s="9" t="str">
        <f>'1'!D18</f>
        <v>IMEC</v>
      </c>
      <c r="E23" s="9">
        <f>'1'!E18</f>
        <v>6</v>
      </c>
      <c r="F23" s="9">
        <f>'1'!F18</f>
        <v>6</v>
      </c>
      <c r="G23" s="9"/>
      <c r="H23" s="10"/>
      <c r="I23" s="9"/>
      <c r="J23" s="10"/>
      <c r="K23" s="9"/>
      <c r="L23" s="10">
        <f>K23/E23</f>
        <v>0</v>
      </c>
      <c r="M23" s="9">
        <v>100</v>
      </c>
      <c r="N23" s="15">
        <v>1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110</v>
      </c>
      <c r="G28" s="17">
        <f>SUM(G14:G27)</f>
        <v>0</v>
      </c>
      <c r="H28" s="18">
        <f>SUM(F28:G28)/E28</f>
        <v>1</v>
      </c>
      <c r="I28" s="17">
        <f t="shared" ref="I14:I28" si="2">(E28-SUM(F28:G28))-K28</f>
        <v>0</v>
      </c>
      <c r="J28" s="18">
        <f t="shared" ref="J14:J28" si="3">I28/E28</f>
        <v>0</v>
      </c>
      <c r="K28" s="17">
        <f>SUM(K14:K27)</f>
        <v>0</v>
      </c>
      <c r="L28" s="18">
        <f t="shared" si="0"/>
        <v>0</v>
      </c>
      <c r="M28" s="17">
        <f>AVERAGE(M14:M27)</f>
        <v>96.4</v>
      </c>
      <c r="N28" s="19">
        <f>AVERAGE(N14:N27)</f>
        <v>0.81400000000000006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GUILLERMO PALACIOS PITALUA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 - JUL, 2023</v>
      </c>
      <c r="M8" s="34"/>
      <c r="N8" s="34"/>
    </row>
    <row r="10" spans="1:14" x14ac:dyDescent="0.2">
      <c r="A10" s="4" t="s">
        <v>8</v>
      </c>
      <c r="B10" s="34" t="str">
        <f>'1'!B10</f>
        <v>MII. GUILLERMO PALACIOS PITALUA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DISEÑO E INGENIERÍA ASISTIDO
POR COMPUTADORA</v>
      </c>
      <c r="B15" s="9"/>
      <c r="C15" s="9" t="str">
        <f>'1'!C15</f>
        <v>602A</v>
      </c>
      <c r="D15" s="9" t="str">
        <f>'1'!D15</f>
        <v>IEM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DISEÑO E INGENIERÍA ASISTIDO
POR COMPUTADORA</v>
      </c>
      <c r="B16" s="9"/>
      <c r="C16" s="9" t="str">
        <f>'1'!C16</f>
        <v>602B</v>
      </c>
      <c r="D16" s="9" t="str">
        <f>'1'!D16</f>
        <v>IEM</v>
      </c>
      <c r="E16" s="9">
        <f>'1'!E16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SISTEMAS Y MAQUINAS DE
FLUIDOS</v>
      </c>
      <c r="B17" s="9"/>
      <c r="C17" s="9" t="str">
        <f>'1'!C17</f>
        <v>502U</v>
      </c>
      <c r="D17" s="9" t="str">
        <f>'1'!D17</f>
        <v>IEM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str">
        <f>'1'!C18</f>
        <v>511A</v>
      </c>
      <c r="D18" s="9" t="str">
        <f>'1'!D18</f>
        <v>IMEC</v>
      </c>
      <c r="E18" s="9">
        <f>'1'!E18</f>
        <v>6</v>
      </c>
      <c r="F18" s="9"/>
      <c r="G18" s="9"/>
      <c r="H18" s="10">
        <f t="shared" si="0"/>
        <v>0</v>
      </c>
      <c r="I18" s="9">
        <f t="shared" si="1"/>
        <v>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ANÁLISIS DE FLUIDOS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GUILLERMO PALACIOS PITALUA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 - JUL, 2023</v>
      </c>
      <c r="M8" s="34"/>
      <c r="N8" s="34"/>
    </row>
    <row r="10" spans="1:14" x14ac:dyDescent="0.2">
      <c r="A10" s="4" t="s">
        <v>8</v>
      </c>
      <c r="B10" s="34" t="str">
        <f>'1'!B10</f>
        <v>MII. GUILLERMO PALACIOS PITALUA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DISEÑO E INGENIERÍA ASISTIDO
POR COMPUTADORA</v>
      </c>
      <c r="B15" s="9"/>
      <c r="C15" s="9" t="str">
        <f>'1'!C15</f>
        <v>602A</v>
      </c>
      <c r="D15" s="9" t="str">
        <f>'1'!D15</f>
        <v>IEM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DISEÑO E INGENIERÍA ASISTIDO
POR COMPUTADORA</v>
      </c>
      <c r="B16" s="9"/>
      <c r="C16" s="9" t="str">
        <f>'1'!C16</f>
        <v>602B</v>
      </c>
      <c r="D16" s="9" t="str">
        <f>'1'!D16</f>
        <v>IEM</v>
      </c>
      <c r="E16" s="9">
        <f>'1'!E16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SISTEMAS Y MAQUINAS DE
FLUIDOS</v>
      </c>
      <c r="B17" s="9"/>
      <c r="C17" s="9" t="str">
        <f>'1'!C17</f>
        <v>502U</v>
      </c>
      <c r="D17" s="9" t="str">
        <f>'1'!D17</f>
        <v>IEM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str">
        <f>'1'!C18</f>
        <v>511A</v>
      </c>
      <c r="D18" s="9" t="str">
        <f>'1'!D18</f>
        <v>IMEC</v>
      </c>
      <c r="E18" s="9">
        <f>'1'!E18</f>
        <v>6</v>
      </c>
      <c r="F18" s="9"/>
      <c r="G18" s="9"/>
      <c r="H18" s="10">
        <f t="shared" si="0"/>
        <v>0</v>
      </c>
      <c r="I18" s="9">
        <f t="shared" si="1"/>
        <v>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ANÁLISIS DE FLUIDOS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GUILLERMO PALACIOS PITALUA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 - JUL, 2023</v>
      </c>
      <c r="M8" s="34"/>
      <c r="N8" s="34"/>
    </row>
    <row r="10" spans="1:14" x14ac:dyDescent="0.2">
      <c r="A10" s="4" t="s">
        <v>8</v>
      </c>
      <c r="B10" s="34" t="str">
        <f>'1'!B10</f>
        <v>MII. GUILLERMO PALACIOS PITALUA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DISEÑO E INGENIERÍA ASISTIDO
POR COMPUTADORA</v>
      </c>
      <c r="B15" s="9"/>
      <c r="C15" s="9" t="str">
        <f>'1'!C15</f>
        <v>602A</v>
      </c>
      <c r="D15" s="9" t="str">
        <f>'1'!D15</f>
        <v>IEM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DISEÑO E INGENIERÍA ASISTIDO
POR COMPUTADORA</v>
      </c>
      <c r="B16" s="9"/>
      <c r="C16" s="9" t="str">
        <f>'1'!C16</f>
        <v>602B</v>
      </c>
      <c r="D16" s="9" t="str">
        <f>'1'!D16</f>
        <v>IEM</v>
      </c>
      <c r="E16" s="9">
        <f>'1'!E16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SISTEMAS Y MAQUINAS DE
FLUIDOS</v>
      </c>
      <c r="B17" s="9"/>
      <c r="C17" s="9" t="str">
        <f>'1'!C17</f>
        <v>502U</v>
      </c>
      <c r="D17" s="9" t="str">
        <f>'1'!D17</f>
        <v>IEM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str">
        <f>'1'!C18</f>
        <v>511A</v>
      </c>
      <c r="D18" s="9" t="str">
        <f>'1'!D18</f>
        <v>IMEC</v>
      </c>
      <c r="E18" s="9">
        <f>'1'!E18</f>
        <v>6</v>
      </c>
      <c r="F18" s="9"/>
      <c r="G18" s="9"/>
      <c r="H18" s="10">
        <f t="shared" si="0"/>
        <v>0</v>
      </c>
      <c r="I18" s="9">
        <f t="shared" si="1"/>
        <v>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ANÁLISIS DE FLUIDOS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GUILLERMO PALACIOS PITALUA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</cp:lastModifiedBy>
  <cp:revision/>
  <dcterms:created xsi:type="dcterms:W3CDTF">2021-11-22T14:45:25Z</dcterms:created>
  <dcterms:modified xsi:type="dcterms:W3CDTF">2023-05-27T05:29:18Z</dcterms:modified>
  <cp:category/>
  <cp:contentStatus/>
</cp:coreProperties>
</file>