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5253DAC2-BB7A-4730-A994-EC2CCBFAD6D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5" l="1"/>
  <c r="B37" i="25"/>
  <c r="A15" i="25"/>
  <c r="F17" i="25"/>
  <c r="E17" i="25"/>
  <c r="L17" i="25" s="1"/>
  <c r="D17" i="25"/>
  <c r="C17" i="25"/>
  <c r="F16" i="25" l="1"/>
  <c r="E16" i="25"/>
  <c r="L16" i="25" s="1"/>
  <c r="D16" i="25"/>
  <c r="C16" i="25"/>
  <c r="F15" i="25"/>
  <c r="E15" i="25"/>
  <c r="L15" i="25" s="1"/>
  <c r="D15" i="25"/>
  <c r="C15" i="25"/>
  <c r="F14" i="25"/>
  <c r="E14" i="25"/>
  <c r="L14" i="25" s="1"/>
  <c r="D14" i="25"/>
  <c r="C14" i="25"/>
  <c r="A14" i="25"/>
  <c r="E14" i="24"/>
  <c r="F18" i="24"/>
  <c r="E18" i="24"/>
  <c r="L18" i="24" s="1"/>
  <c r="D18" i="24"/>
  <c r="C18" i="24"/>
  <c r="A18" i="24"/>
  <c r="F17" i="24"/>
  <c r="E17" i="24"/>
  <c r="L17" i="24" s="1"/>
  <c r="D17" i="24"/>
  <c r="C17" i="24"/>
  <c r="A17" i="24"/>
  <c r="F16" i="24"/>
  <c r="E16" i="24"/>
  <c r="L16" i="24" s="1"/>
  <c r="D16" i="24"/>
  <c r="C16" i="24"/>
  <c r="A16" i="24"/>
  <c r="F15" i="24"/>
  <c r="E15" i="24"/>
  <c r="L15" i="24" s="1"/>
  <c r="D15" i="24"/>
  <c r="C15" i="24"/>
  <c r="A15" i="24"/>
  <c r="F14" i="24"/>
  <c r="L14" i="24"/>
  <c r="D14" i="24"/>
  <c r="C14" i="24"/>
  <c r="A14" i="24"/>
  <c r="F18" i="23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A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B10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<sst xmlns="http://schemas.openxmlformats.org/spreadsheetml/2006/main" count="227" uniqueCount="51">
  <si>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</si>
  <si>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</si>
  <si>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</si>
  <si>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</si>
  <si>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</si>
  <si>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</si>
  <si>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</si>
  <si>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</si>
  <si>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</si>
  <si>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</si>
  <si>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</si>
  <si>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</si>
  <si>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</si>
  <si>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</si>
  <si>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</si>
  <si>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</si>
  <si>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</si>
  <si>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</si>
  <si>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</si>
  <si>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</si>
  <si>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</si>
  <si>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</si>
  <si>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</si>
  <si>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</si>
  <si>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</si>
  <si>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</si>
  <si>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</si>
  <si>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</si>
  <si>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</si>
  <si>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</si>
  <si>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</si>
  <si>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</si>
  <si>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</si>
  <si>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</si>
  <si>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</si>
  <si>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</si>
  <si>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</si>
  <si>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</si>
  <si>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</si>
  <si>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</si>
  <si>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</si>
  <si>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</si>
  <si>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</si>
  <si>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</si>
  <si>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</si>
  <si>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</si>
  <si>
    <t>IV</t>
  </si>
  <si>
    <t>V</t>
  </si>
  <si>
    <t>VI</t>
  </si>
  <si>
    <t>ELECTROMECANICA</t>
  </si>
  <si>
    <t>SISTEMAS Y MAQUINAS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</si>
</sst>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="85" zoomScaleNormal="85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43</v>
      </c>
      <c r="M8" s="29"/>
      <c r="N8" s="29"/>
    </row>
    <row r="10" spans="1:17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14</v>
      </c>
      <c r="F14" s="9">
        <v>14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>
        <v>1</v>
      </c>
      <c r="C15" s="9" t="s">
        <v>36</v>
      </c>
      <c r="D15" s="9" t="s">
        <v>31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37</v>
      </c>
      <c r="B16" s="9">
        <v>1</v>
      </c>
      <c r="C16" s="9" t="s">
        <v>38</v>
      </c>
      <c r="D16" s="9" t="s">
        <v>31</v>
      </c>
      <c r="E16" s="9">
        <v>11</v>
      </c>
      <c r="F16" s="9">
        <v>11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ht="25.5" x14ac:dyDescent="0.2">
      <c r="A17" s="8" t="s">
        <v>39</v>
      </c>
      <c r="B17" s="9">
        <v>1</v>
      </c>
      <c r="C17" s="9" t="s">
        <v>40</v>
      </c>
      <c r="D17" s="9" t="s">
        <v>31</v>
      </c>
      <c r="E17" s="9">
        <v>12</v>
      </c>
      <c r="F17" s="9">
        <v>12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41</v>
      </c>
      <c r="B18" s="9">
        <v>1</v>
      </c>
      <c r="C18" s="9" t="s">
        <v>42</v>
      </c>
      <c r="D18" s="9" t="s">
        <v>32</v>
      </c>
      <c r="E18" s="9">
        <v>6</v>
      </c>
      <c r="F18" s="9">
        <v>6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44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35</v>
      </c>
      <c r="B15" s="9" t="s">
        <v>45</v>
      </c>
      <c r="C15" s="9" t="s">
        <v>36</v>
      </c>
      <c r="D15" s="9" t="s">
        <v>31</v>
      </c>
      <c r="E15" s="9">
        <v>14</v>
      </c>
      <c r="F15" s="9">
        <v>14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44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37</v>
      </c>
      <c r="B17" s="9" t="s">
        <v>44</v>
      </c>
      <c r="C17" s="9" t="s">
        <v>36</v>
      </c>
      <c r="D17" s="9" t="s">
        <v>31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45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45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44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45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41</v>
      </c>
      <c r="B22" s="21" t="s">
        <v>44</v>
      </c>
      <c r="C22" s="9" t="s">
        <v>42</v>
      </c>
      <c r="D22" s="9" t="s">
        <v>32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45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112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46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46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46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46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47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46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68</v>
      </c>
      <c r="F25" s="17">
        <f>SUM(F14:F24)</f>
        <v>68</v>
      </c>
      <c r="G25" s="17">
        <f>SUM(G14:G24)</f>
        <v>0</v>
      </c>
      <c r="H25" s="18">
        <f>SUM(F25:G25)/E25</f>
        <v>1</v>
      </c>
      <c r="I25" s="17">
        <f t="shared" ref="I25" si="2">(E25-SUM(F25:G25))-K25</f>
        <v>0</v>
      </c>
      <c r="J25" s="18">
        <f t="shared" ref="J25" si="3">I25/E25</f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47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47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47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47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48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47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68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96.5</v>
      </c>
      <c r="N28" s="19">
        <f>AVERAGE(N14:N27)</f>
        <v>0.83000000000000007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4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47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f t="shared" ref="L14:L15" si="0">K14/E14</f>
        <v>0</v>
      </c>
      <c r="M14" s="9">
        <v>87</v>
      </c>
      <c r="N14" s="15">
        <v>0.28999999999999998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47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83</v>
      </c>
      <c r="N15" s="15">
        <v>0.54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47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f>K16/E16</f>
        <v>0</v>
      </c>
      <c r="M16" s="9">
        <v>91</v>
      </c>
      <c r="N16" s="15">
        <v>0.73</v>
      </c>
    </row>
    <row r="17" spans="1:14" s="11" customFormat="1" x14ac:dyDescent="0.2">
      <c r="A17" s="9" t="s">
        <v>50</v>
      </c>
      <c r="B17" s="9" t="s">
        <v>48</v>
      </c>
      <c r="C17" s="9" t="str">
        <f>'1'!C16</f>
        <v>602B</v>
      </c>
      <c r="D17" s="9" t="str">
        <f>'1'!D16</f>
        <v>IEM</v>
      </c>
      <c r="E17" s="9">
        <f>'1'!E16</f>
        <v>11</v>
      </c>
      <c r="F17" s="9">
        <f>'1'!F16</f>
        <v>11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f>K17/E17</f>
        <v>0</v>
      </c>
      <c r="M17" s="9">
        <v>80</v>
      </c>
      <c r="N17" s="15">
        <v>0.42</v>
      </c>
    </row>
    <row r="18" spans="1:14" s="11" customFormat="1" x14ac:dyDescent="0.2">
      <c r="A18" s="9" t="s">
        <v>41</v>
      </c>
      <c r="B18" s="21" t="s">
        <v>47</v>
      </c>
      <c r="C18" s="9" t="s">
        <v>42</v>
      </c>
      <c r="D18" s="9" t="s">
        <v>32</v>
      </c>
      <c r="E18" s="9">
        <v>6</v>
      </c>
      <c r="F18" s="9">
        <v>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85</v>
      </c>
      <c r="N18" s="15">
        <v>0.33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ref="I14:I28" si="1">(E28-SUM(F28:G28))-K28</f>
        <v>0</v>
      </c>
      <c r="J28" s="18">
        <f t="shared" ref="J14:J28" si="2">I28/E28</f>
        <v>0</v>
      </c>
      <c r="K28" s="17">
        <f>SUM(K14:K27)</f>
        <v>0</v>
      </c>
      <c r="L28" s="18">
        <f t="shared" ref="L14:L28" si="3">K28/E28</f>
        <v>0</v>
      </c>
      <c r="M28" s="17">
        <f>AVERAGE(M14:M27)</f>
        <v>85.2</v>
      </c>
      <c r="N28" s="19">
        <f>AVERAGE(N14:N27)</f>
        <v>0.46200000000000002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2023-06-28T19:24:58Z</dcterms:modified>
  <cp:category/>
  <cp:contentStatus/>
</cp:coreProperties>
</file>