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ENE-JUN23\ITSSAT2023\"/>
    </mc:Choice>
  </mc:AlternateContent>
  <xr:revisionPtr revIDLastSave="0" documentId="13_ncr:1_{89D0C36E-C6D8-4862-AFBE-24CF5B48923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MAN_AV_602A" sheetId="1" r:id="rId1"/>
    <sheet name="DIS_ASIS_602A" sheetId="3" r:id="rId2"/>
    <sheet name="DIS_ASIS_602B" sheetId="4" r:id="rId3"/>
    <sheet name="SISTYMAQ_FL_502U" sheetId="5" r:id="rId4"/>
    <sheet name="ANALISIS_FL_511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4" l="1"/>
  <c r="S12" i="5"/>
  <c r="N17" i="6"/>
  <c r="M17" i="6"/>
  <c r="L17" i="6"/>
  <c r="K17" i="6"/>
  <c r="J17" i="6"/>
  <c r="N16" i="6"/>
  <c r="N19" i="6" s="1"/>
  <c r="M16" i="6"/>
  <c r="L16" i="6"/>
  <c r="L19" i="6" s="1"/>
  <c r="K16" i="6"/>
  <c r="K19" i="6" s="1"/>
  <c r="J16" i="6"/>
  <c r="J19" i="6" s="1"/>
  <c r="N15" i="6"/>
  <c r="N18" i="6" s="1"/>
  <c r="M15" i="6"/>
  <c r="M18" i="6" s="1"/>
  <c r="L15" i="6"/>
  <c r="L18" i="6" s="1"/>
  <c r="K15" i="6"/>
  <c r="K18" i="6" s="1"/>
  <c r="J15" i="6"/>
  <c r="J18" i="6" s="1"/>
  <c r="O14" i="6"/>
  <c r="O13" i="6"/>
  <c r="O12" i="6"/>
  <c r="O11" i="6"/>
  <c r="O10" i="6"/>
  <c r="B10" i="6"/>
  <c r="B11" i="6" s="1"/>
  <c r="B12" i="6" s="1"/>
  <c r="B13" i="6" s="1"/>
  <c r="B14" i="6" s="1"/>
  <c r="O9" i="6"/>
  <c r="O23" i="5"/>
  <c r="N23" i="5"/>
  <c r="M23" i="5"/>
  <c r="L23" i="5"/>
  <c r="K23" i="5"/>
  <c r="J23" i="5"/>
  <c r="O22" i="5"/>
  <c r="O25" i="5" s="1"/>
  <c r="N22" i="5"/>
  <c r="N25" i="5" s="1"/>
  <c r="M22" i="5"/>
  <c r="M25" i="5" s="1"/>
  <c r="L22" i="5"/>
  <c r="L25" i="5" s="1"/>
  <c r="K22" i="5"/>
  <c r="K25" i="5" s="1"/>
  <c r="J22" i="5"/>
  <c r="J25" i="5" s="1"/>
  <c r="O21" i="5"/>
  <c r="O24" i="5" s="1"/>
  <c r="N21" i="5"/>
  <c r="N24" i="5" s="1"/>
  <c r="M21" i="5"/>
  <c r="M24" i="5" s="1"/>
  <c r="L21" i="5"/>
  <c r="L24" i="5" s="1"/>
  <c r="K21" i="5"/>
  <c r="K24" i="5" s="1"/>
  <c r="J21" i="5"/>
  <c r="J24" i="5" s="1"/>
  <c r="P20" i="5"/>
  <c r="P19" i="5"/>
  <c r="P18" i="5"/>
  <c r="P17" i="5"/>
  <c r="P16" i="5"/>
  <c r="P15" i="5"/>
  <c r="P14" i="5"/>
  <c r="P13" i="5"/>
  <c r="P12" i="5"/>
  <c r="P11" i="5"/>
  <c r="P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P9" i="5"/>
  <c r="P23" i="5" s="1"/>
  <c r="N22" i="4"/>
  <c r="M22" i="4"/>
  <c r="L22" i="4"/>
  <c r="K22" i="4"/>
  <c r="J22" i="4"/>
  <c r="N21" i="4"/>
  <c r="N24" i="4" s="1"/>
  <c r="M21" i="4"/>
  <c r="M24" i="4" s="1"/>
  <c r="L21" i="4"/>
  <c r="L24" i="4" s="1"/>
  <c r="K21" i="4"/>
  <c r="K24" i="4" s="1"/>
  <c r="J21" i="4"/>
  <c r="N20" i="4"/>
  <c r="N23" i="4" s="1"/>
  <c r="M20" i="4"/>
  <c r="M23" i="4" s="1"/>
  <c r="L20" i="4"/>
  <c r="L23" i="4" s="1"/>
  <c r="K20" i="4"/>
  <c r="K23" i="4" s="1"/>
  <c r="J20" i="4"/>
  <c r="J23" i="4" s="1"/>
  <c r="O19" i="4"/>
  <c r="O18" i="4"/>
  <c r="O17" i="4"/>
  <c r="O16" i="4"/>
  <c r="O15" i="4"/>
  <c r="O14" i="4"/>
  <c r="O13" i="4"/>
  <c r="O12" i="4"/>
  <c r="O11" i="4"/>
  <c r="O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O9" i="4"/>
  <c r="O22" i="4" s="1"/>
  <c r="N24" i="3"/>
  <c r="M24" i="3"/>
  <c r="L24" i="3"/>
  <c r="K24" i="3"/>
  <c r="J24" i="3"/>
  <c r="N23" i="3"/>
  <c r="N26" i="3" s="1"/>
  <c r="M23" i="3"/>
  <c r="M26" i="3" s="1"/>
  <c r="L23" i="3"/>
  <c r="L26" i="3" s="1"/>
  <c r="K23" i="3"/>
  <c r="K26" i="3" s="1"/>
  <c r="J23" i="3"/>
  <c r="J26" i="3" s="1"/>
  <c r="N22" i="3"/>
  <c r="N25" i="3" s="1"/>
  <c r="M22" i="3"/>
  <c r="M25" i="3" s="1"/>
  <c r="L22" i="3"/>
  <c r="L25" i="3" s="1"/>
  <c r="K22" i="3"/>
  <c r="K25" i="3" s="1"/>
  <c r="J22" i="3"/>
  <c r="J25" i="3" s="1"/>
  <c r="O21" i="3"/>
  <c r="O20" i="3"/>
  <c r="O19" i="3"/>
  <c r="O18" i="3"/>
  <c r="O17" i="3"/>
  <c r="O16" i="3"/>
  <c r="O15" i="3"/>
  <c r="O14" i="3"/>
  <c r="O13" i="3"/>
  <c r="O12" i="3"/>
  <c r="O11" i="3"/>
  <c r="O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O9" i="3"/>
  <c r="O24" i="3" s="1"/>
  <c r="O17" i="6" l="1"/>
  <c r="M19" i="6"/>
  <c r="O15" i="6"/>
  <c r="O18" i="6" s="1"/>
  <c r="O16" i="6"/>
  <c r="O19" i="6" s="1"/>
  <c r="P21" i="5"/>
  <c r="P24" i="5" s="1"/>
  <c r="P22" i="5"/>
  <c r="P25" i="5" s="1"/>
  <c r="J24" i="4"/>
  <c r="O20" i="4"/>
  <c r="O23" i="4" s="1"/>
  <c r="O21" i="4"/>
  <c r="O24" i="4" s="1"/>
  <c r="O22" i="3"/>
  <c r="O25" i="3" s="1"/>
  <c r="O23" i="3"/>
  <c r="O26" i="3" s="1"/>
  <c r="K24" i="1"/>
  <c r="L24" i="1"/>
  <c r="M24" i="1"/>
  <c r="N24" i="1"/>
  <c r="J24" i="1"/>
  <c r="K23" i="1"/>
  <c r="L23" i="1"/>
  <c r="M23" i="1"/>
  <c r="N23" i="1"/>
  <c r="K22" i="1"/>
  <c r="L22" i="1"/>
  <c r="M22" i="1"/>
  <c r="N22" i="1"/>
  <c r="J23" i="1"/>
  <c r="J22" i="1"/>
  <c r="O21" i="1" l="1"/>
  <c r="O10" i="1"/>
  <c r="O11" i="1"/>
  <c r="O12" i="1"/>
  <c r="O13" i="1"/>
  <c r="O14" i="1"/>
  <c r="O15" i="1"/>
  <c r="O16" i="1"/>
  <c r="O17" i="1"/>
  <c r="O18" i="1"/>
  <c r="O19" i="1"/>
  <c r="O20" i="1"/>
  <c r="O9" i="1"/>
  <c r="K26" i="1"/>
  <c r="L26" i="1"/>
  <c r="M26" i="1"/>
  <c r="N26" i="1"/>
  <c r="K25" i="1"/>
  <c r="L25" i="1"/>
  <c r="M25" i="1"/>
  <c r="N25" i="1"/>
  <c r="J26" i="1"/>
  <c r="J25" i="1"/>
  <c r="O24" i="1" l="1"/>
  <c r="O23" i="1"/>
  <c r="O26" i="1" s="1"/>
  <c r="O2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O25" i="1" l="1"/>
</calcChain>
</file>

<file path=xl/sharedStrings.xml><?xml version="1.0" encoding="utf-8"?>
<sst xmlns="http://schemas.openxmlformats.org/spreadsheetml/2006/main" count="522" uniqueCount="123">
  <si>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</si>
  <si>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</si>
  <si>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</si>
  <si>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</si>
  <si>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</si>
  <si>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</si>
  <si>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</si>
  <si>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</si>
  <si>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</si>
  <si>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</si>
  <si>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</si>
  <si>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</si>
  <si>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</si>
  <si>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</si>
  <si>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</si>
  <si>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</si>
  <si>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</si>
  <si>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</si>
  <si>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</si>
  <si>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</si>
  <si>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</si>
  <si>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</si>
  <si>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</si>
  <si>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GUILLERMO PALACIOS PITALUA</t>
  </si>
  <si>
    <t>DISEÑO E INGENIERIA ASISTIDO POR COMPUTADORA</t>
  </si>
  <si>
    <t>201U0059</t>
  </si>
  <si>
    <t>201U0070</t>
  </si>
  <si>
    <t>201U0071</t>
  </si>
  <si>
    <t>201U0076</t>
  </si>
  <si>
    <t>201U0077</t>
  </si>
  <si>
    <t>191U0132</t>
  </si>
  <si>
    <t>201U0080</t>
  </si>
  <si>
    <t>201U0408</t>
  </si>
  <si>
    <t>181U0159</t>
  </si>
  <si>
    <t>201U0086</t>
  </si>
  <si>
    <t>201U0555</t>
  </si>
  <si>
    <t>201U0437</t>
  </si>
  <si>
    <t>201U0089</t>
  </si>
  <si>
    <t>ARRES CAMPUZANO IZZY RONALDO</t>
  </si>
  <si>
    <t>GARCIA BUSTAMANTE CHRISTIAN URIEL</t>
  </si>
  <si>
    <t>GUTIERREZ UTRERA ARTURO</t>
  </si>
  <si>
    <t>IXBA DE LA CRUZ ANGEL DE JESUS</t>
  </si>
  <si>
    <t>LOPEZ RAMIREZ JORDAN ELOIR</t>
  </si>
  <si>
    <t>MAXO CAGAL AXEL</t>
  </si>
  <si>
    <t>MELCHI PUCHETA YOSELIN DE LOS ANGELES</t>
  </si>
  <si>
    <t>MORALES MONTAN JODAI</t>
  </si>
  <si>
    <t>REYES HERNANDEZ CARLOS EDUARDO</t>
  </si>
  <si>
    <t>SOLIS HERNANDEZ FRANCISCO</t>
  </si>
  <si>
    <t>TENORIO ABSALON ERICK FRANCISCO</t>
  </si>
  <si>
    <t>VASQUEZ CHIGO CRISTIAN GUADALUPE</t>
  </si>
  <si>
    <t>VELA REYES DENNISE</t>
  </si>
  <si>
    <t>602-A</t>
  </si>
  <si>
    <t>602-B</t>
  </si>
  <si>
    <t>201U0183</t>
  </si>
  <si>
    <t>201U0060</t>
  </si>
  <si>
    <t>201U0451</t>
  </si>
  <si>
    <t>201U0069</t>
  </si>
  <si>
    <t>201U0074</t>
  </si>
  <si>
    <t>201U0523</t>
  </si>
  <si>
    <t>201U0084</t>
  </si>
  <si>
    <t>201U0085</t>
  </si>
  <si>
    <t>201U0090</t>
  </si>
  <si>
    <t>201U0091</t>
  </si>
  <si>
    <t>201U0092</t>
  </si>
  <si>
    <t>AGUILERA HERNANDEZ DYLAN YAIR</t>
  </si>
  <si>
    <t>BARCENAS TIBURCIO JUAN FRANCISCO</t>
  </si>
  <si>
    <t>DOMINGUEZ PADRON VICTOR DE JESUS</t>
  </si>
  <si>
    <t>GALVAN TOTO AXEL JAIR</t>
  </si>
  <si>
    <t>HERRERA MERIDA CHRIS ANTHONY</t>
  </si>
  <si>
    <t>PALAYOT COAZOZON DENNISE IVETTE</t>
  </si>
  <si>
    <t>RODRIGUEZ DAMIAN DAVID</t>
  </si>
  <si>
    <t>SALAZAR MARTINEZ EMMANUEL</t>
  </si>
  <si>
    <t>VELAZQUEZ MENDOZA MARTIN</t>
  </si>
  <si>
    <t>VERGARA PEREZ OMAR</t>
  </si>
  <si>
    <t>VERGARA PEREZ OSCAR</t>
  </si>
  <si>
    <t>FEB - JUL 2023</t>
  </si>
  <si>
    <t>SISTEMAS Y MAQUINAS DE FLUIDOS</t>
  </si>
  <si>
    <t>502U</t>
  </si>
  <si>
    <t>181U0016</t>
  </si>
  <si>
    <t>201U0403</t>
  </si>
  <si>
    <t>181U0113</t>
  </si>
  <si>
    <t>181U0023</t>
  </si>
  <si>
    <t>211U0007</t>
  </si>
  <si>
    <t>201U0428</t>
  </si>
  <si>
    <t>191U0661</t>
  </si>
  <si>
    <t>181U0715</t>
  </si>
  <si>
    <t>201U0082</t>
  </si>
  <si>
    <t>201U0444</t>
  </si>
  <si>
    <t>201U0088</t>
  </si>
  <si>
    <t>ARELLANO GALLOSO MARIA JAQUELINE</t>
  </si>
  <si>
    <t>BELTRAN LEO JOSE MANUEL</t>
  </si>
  <si>
    <t>CAMACHO GARCIA DANIEL</t>
  </si>
  <si>
    <t>CHACHA VILLEGAS ARESET</t>
  </si>
  <si>
    <t>CHIPOL DOMINGUEZ MIQUEAS JONATHAN</t>
  </si>
  <si>
    <t>GONZALEZ ARRIAGA ERUVIEL ALDAHIR</t>
  </si>
  <si>
    <t>HERNANDEZ PELAYO JONATHAN YAIR</t>
  </si>
  <si>
    <t>MORALES CHAGALA GUSTAVO</t>
  </si>
  <si>
    <t>POLITO BARRAGAN LUIS EDUARDO</t>
  </si>
  <si>
    <t>RINCON TOTO CARLOS ALBERTO</t>
  </si>
  <si>
    <t>VARGAS CARDENAS CRISTOPHER</t>
  </si>
  <si>
    <t>191U0100</t>
  </si>
  <si>
    <t>201U0083</t>
  </si>
  <si>
    <t>191U0162</t>
  </si>
  <si>
    <t>CARDOZA RAMIREZ JAVIER DE JESUS</t>
  </si>
  <si>
    <t>PUCHETA POBLETE JUAN</t>
  </si>
  <si>
    <t>XALA FISCAL JESUS ERNESTO</t>
  </si>
  <si>
    <t>602A</t>
  </si>
  <si>
    <t>MANUFACTURA AVANZADA</t>
  </si>
  <si>
    <t>ANALISIS DE FLUIDOS</t>
  </si>
  <si>
    <t>211U0022</t>
  </si>
  <si>
    <t>191U0429</t>
  </si>
  <si>
    <t>211U0024</t>
  </si>
  <si>
    <t>191U0468</t>
  </si>
  <si>
    <t>C211U0587</t>
  </si>
  <si>
    <t>231U0005</t>
  </si>
  <si>
    <t>BADILLO GARCIA JURADO MAYRETH</t>
  </si>
  <si>
    <t>CHAPOL MOTO JONATHAN</t>
  </si>
  <si>
    <t>GARCIA ZAPOT ARANTZA GUADALUPE</t>
  </si>
  <si>
    <t>RIOS CASTILLO JONATHAN DE JESUS</t>
  </si>
  <si>
    <t>ROSARIO SOTO EMMANUEL</t>
  </si>
  <si>
    <t>VELA ALFONSO CARLOS FRANCISCO DUVAN</t>
  </si>
  <si>
    <t>511A</t>
  </si>
  <si>
    <t>ljk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</si>
</sst>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4" borderId="8" xfId="0" applyFill="1" applyBorder="1"/>
    <xf numFmtId="0" fontId="0" fillId="0" borderId="8" xfId="0" applyBorder="1"/>
    <xf numFmtId="17" fontId="0" fillId="0" borderId="0" xfId="0" applyNumberFormat="1"/>
    <xf numFmtId="0" fontId="0" fillId="5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0"/>
  <sheetViews>
    <sheetView topLeftCell="A5" zoomScale="84" zoomScaleNormal="84" workbookViewId="0">
      <selection activeCell="L18" sqref="L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" customWidth="1"/>
    <col min="15" max="15" width="8.7109375" customWidth="1"/>
    <col min="16" max="17" width="5.7109375" customWidth="1"/>
  </cols>
  <sheetData>
    <row r="2" spans="2:16" ht="15.75" x14ac:dyDescent="0.2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"/>
      <c r="P2" s="2"/>
    </row>
    <row r="3" spans="2:16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</row>
    <row r="4" spans="2:16" x14ac:dyDescent="0.25">
      <c r="C4" t="s">
        <v>0</v>
      </c>
      <c r="D4" s="34" t="s">
        <v>107</v>
      </c>
      <c r="E4" s="34"/>
      <c r="F4" s="34"/>
      <c r="G4" s="34"/>
      <c r="I4" t="s">
        <v>1</v>
      </c>
      <c r="J4" s="25" t="s">
        <v>106</v>
      </c>
      <c r="K4" s="25"/>
      <c r="M4" t="s">
        <v>2</v>
      </c>
      <c r="N4" s="15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25" t="s">
        <v>75</v>
      </c>
      <c r="E6" s="25"/>
      <c r="F6" s="25"/>
      <c r="G6" s="25"/>
      <c r="I6" s="24" t="s">
        <v>21</v>
      </c>
      <c r="J6" s="24"/>
      <c r="K6" s="28" t="s">
        <v>23</v>
      </c>
      <c r="L6" s="28"/>
      <c r="M6" s="28"/>
      <c r="N6" s="28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16" t="s">
        <v>25</v>
      </c>
      <c r="D9" s="21" t="s">
        <v>38</v>
      </c>
      <c r="E9" s="22" t="s">
        <v>38</v>
      </c>
      <c r="F9" s="22" t="s">
        <v>38</v>
      </c>
      <c r="G9" s="22" t="s">
        <v>38</v>
      </c>
      <c r="H9" s="22" t="s">
        <v>38</v>
      </c>
      <c r="I9" s="23" t="s">
        <v>38</v>
      </c>
      <c r="J9" s="4">
        <v>100</v>
      </c>
      <c r="K9" s="4">
        <v>82</v>
      </c>
      <c r="L9" s="4">
        <v>77</v>
      </c>
      <c r="M9" s="4">
        <v>0</v>
      </c>
      <c r="N9" s="4">
        <v>0</v>
      </c>
      <c r="O9" s="9">
        <f t="shared" ref="O9:O21" si="0">SUM(J9:N9)/7</f>
        <v>37</v>
      </c>
    </row>
    <row r="10" spans="2:16" x14ac:dyDescent="0.25">
      <c r="B10" s="6">
        <f>B9+1</f>
        <v>2</v>
      </c>
      <c r="C10" s="17" t="s">
        <v>100</v>
      </c>
      <c r="D10" s="21" t="s">
        <v>103</v>
      </c>
      <c r="E10" s="22" t="s">
        <v>103</v>
      </c>
      <c r="F10" s="22" t="s">
        <v>103</v>
      </c>
      <c r="G10" s="22" t="s">
        <v>103</v>
      </c>
      <c r="H10" s="22" t="s">
        <v>103</v>
      </c>
      <c r="I10" s="23" t="s">
        <v>103</v>
      </c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9">
        <f t="shared" si="0"/>
        <v>42.857142857142854</v>
      </c>
    </row>
    <row r="11" spans="2:16" x14ac:dyDescent="0.25">
      <c r="B11" s="6">
        <f t="shared" ref="B11:B21" si="1">B10+1</f>
        <v>3</v>
      </c>
      <c r="C11" s="16" t="s">
        <v>26</v>
      </c>
      <c r="D11" s="21" t="s">
        <v>39</v>
      </c>
      <c r="E11" s="22" t="s">
        <v>39</v>
      </c>
      <c r="F11" s="22" t="s">
        <v>39</v>
      </c>
      <c r="G11" s="22" t="s">
        <v>39</v>
      </c>
      <c r="H11" s="22" t="s">
        <v>39</v>
      </c>
      <c r="I11" s="23" t="s">
        <v>39</v>
      </c>
      <c r="J11" s="4">
        <v>100</v>
      </c>
      <c r="K11" s="4">
        <v>70</v>
      </c>
      <c r="L11" s="4">
        <v>70</v>
      </c>
      <c r="M11" s="4">
        <v>0</v>
      </c>
      <c r="N11" s="4">
        <v>0</v>
      </c>
      <c r="O11" s="9">
        <f t="shared" si="0"/>
        <v>34.285714285714285</v>
      </c>
    </row>
    <row r="12" spans="2:16" x14ac:dyDescent="0.25">
      <c r="B12" s="6">
        <f t="shared" si="1"/>
        <v>4</v>
      </c>
      <c r="C12" s="17" t="s">
        <v>27</v>
      </c>
      <c r="D12" s="21" t="s">
        <v>40</v>
      </c>
      <c r="E12" s="22" t="s">
        <v>40</v>
      </c>
      <c r="F12" s="22" t="s">
        <v>40</v>
      </c>
      <c r="G12" s="22" t="s">
        <v>40</v>
      </c>
      <c r="H12" s="22" t="s">
        <v>40</v>
      </c>
      <c r="I12" s="23" t="s">
        <v>40</v>
      </c>
      <c r="J12" s="4">
        <v>100</v>
      </c>
      <c r="K12" s="4">
        <v>85</v>
      </c>
      <c r="L12" s="4">
        <v>70</v>
      </c>
      <c r="M12" s="4">
        <v>0</v>
      </c>
      <c r="N12" s="4">
        <v>0</v>
      </c>
      <c r="O12" s="9">
        <f t="shared" si="0"/>
        <v>36.428571428571431</v>
      </c>
    </row>
    <row r="13" spans="2:16" x14ac:dyDescent="0.25">
      <c r="B13" s="6">
        <f t="shared" si="1"/>
        <v>5</v>
      </c>
      <c r="C13" s="16" t="s">
        <v>28</v>
      </c>
      <c r="D13" s="21" t="s">
        <v>41</v>
      </c>
      <c r="E13" s="22" t="s">
        <v>41</v>
      </c>
      <c r="F13" s="22" t="s">
        <v>41</v>
      </c>
      <c r="G13" s="22" t="s">
        <v>41</v>
      </c>
      <c r="H13" s="22" t="s">
        <v>41</v>
      </c>
      <c r="I13" s="23" t="s">
        <v>41</v>
      </c>
      <c r="J13" s="4">
        <v>100</v>
      </c>
      <c r="K13" s="4">
        <v>85</v>
      </c>
      <c r="L13" s="4">
        <v>80</v>
      </c>
      <c r="M13" s="4">
        <v>0</v>
      </c>
      <c r="N13" s="4">
        <v>0</v>
      </c>
      <c r="O13" s="9">
        <f t="shared" si="0"/>
        <v>37.857142857142854</v>
      </c>
    </row>
    <row r="14" spans="2:16" x14ac:dyDescent="0.25">
      <c r="B14" s="6">
        <f t="shared" si="1"/>
        <v>6</v>
      </c>
      <c r="C14" s="17" t="s">
        <v>29</v>
      </c>
      <c r="D14" s="21" t="s">
        <v>42</v>
      </c>
      <c r="E14" s="22" t="s">
        <v>42</v>
      </c>
      <c r="F14" s="22" t="s">
        <v>42</v>
      </c>
      <c r="G14" s="22" t="s">
        <v>42</v>
      </c>
      <c r="H14" s="22" t="s">
        <v>42</v>
      </c>
      <c r="I14" s="23" t="s">
        <v>42</v>
      </c>
      <c r="J14" s="4">
        <v>100</v>
      </c>
      <c r="K14" s="4">
        <v>72</v>
      </c>
      <c r="L14" s="4">
        <v>70</v>
      </c>
      <c r="M14" s="4">
        <v>0</v>
      </c>
      <c r="N14" s="4">
        <v>0</v>
      </c>
      <c r="O14" s="9">
        <f t="shared" si="0"/>
        <v>34.571428571428569</v>
      </c>
    </row>
    <row r="15" spans="2:16" x14ac:dyDescent="0.25">
      <c r="B15" s="6">
        <f t="shared" si="1"/>
        <v>7</v>
      </c>
      <c r="C15" s="16" t="s">
        <v>31</v>
      </c>
      <c r="D15" s="21" t="s">
        <v>44</v>
      </c>
      <c r="E15" s="22" t="s">
        <v>44</v>
      </c>
      <c r="F15" s="22" t="s">
        <v>44</v>
      </c>
      <c r="G15" s="22" t="s">
        <v>44</v>
      </c>
      <c r="H15" s="22" t="s">
        <v>44</v>
      </c>
      <c r="I15" s="23" t="s">
        <v>44</v>
      </c>
      <c r="J15" s="4">
        <v>100</v>
      </c>
      <c r="K15" s="4">
        <v>85</v>
      </c>
      <c r="L15" s="4">
        <v>77</v>
      </c>
      <c r="M15" s="4">
        <v>0</v>
      </c>
      <c r="N15" s="4">
        <v>0</v>
      </c>
      <c r="O15" s="9">
        <f t="shared" si="0"/>
        <v>37.428571428571431</v>
      </c>
    </row>
    <row r="16" spans="2:16" x14ac:dyDescent="0.25">
      <c r="B16" s="6">
        <f t="shared" si="1"/>
        <v>8</v>
      </c>
      <c r="C16" s="17" t="s">
        <v>32</v>
      </c>
      <c r="D16" s="21" t="s">
        <v>45</v>
      </c>
      <c r="E16" s="22" t="s">
        <v>45</v>
      </c>
      <c r="F16" s="22" t="s">
        <v>45</v>
      </c>
      <c r="G16" s="22" t="s">
        <v>45</v>
      </c>
      <c r="H16" s="22" t="s">
        <v>45</v>
      </c>
      <c r="I16" s="23" t="s">
        <v>45</v>
      </c>
      <c r="J16" s="4">
        <v>100</v>
      </c>
      <c r="K16" s="4">
        <v>85</v>
      </c>
      <c r="L16" s="4">
        <v>77</v>
      </c>
      <c r="M16" s="4">
        <v>0</v>
      </c>
      <c r="N16" s="4">
        <v>0</v>
      </c>
      <c r="O16" s="9">
        <f t="shared" si="0"/>
        <v>37.428571428571431</v>
      </c>
    </row>
    <row r="17" spans="2:15" x14ac:dyDescent="0.25">
      <c r="B17" s="6">
        <f t="shared" si="1"/>
        <v>9</v>
      </c>
      <c r="C17" s="16" t="s">
        <v>101</v>
      </c>
      <c r="D17" s="21" t="s">
        <v>104</v>
      </c>
      <c r="E17" s="22" t="s">
        <v>104</v>
      </c>
      <c r="F17" s="22" t="s">
        <v>104</v>
      </c>
      <c r="G17" s="22" t="s">
        <v>104</v>
      </c>
      <c r="H17" s="22" t="s">
        <v>104</v>
      </c>
      <c r="I17" s="23" t="s">
        <v>104</v>
      </c>
      <c r="J17" s="4">
        <v>70</v>
      </c>
      <c r="K17" s="4">
        <v>70</v>
      </c>
      <c r="L17" s="4">
        <v>70</v>
      </c>
      <c r="M17" s="4">
        <v>0</v>
      </c>
      <c r="N17" s="4">
        <v>0</v>
      </c>
      <c r="O17" s="9">
        <f t="shared" si="0"/>
        <v>30</v>
      </c>
    </row>
    <row r="18" spans="2:15" x14ac:dyDescent="0.25">
      <c r="B18" s="6">
        <f t="shared" si="1"/>
        <v>10</v>
      </c>
      <c r="C18" s="17" t="s">
        <v>34</v>
      </c>
      <c r="D18" s="21" t="s">
        <v>47</v>
      </c>
      <c r="E18" s="22" t="s">
        <v>47</v>
      </c>
      <c r="F18" s="22" t="s">
        <v>47</v>
      </c>
      <c r="G18" s="22" t="s">
        <v>47</v>
      </c>
      <c r="H18" s="22" t="s">
        <v>47</v>
      </c>
      <c r="I18" s="23" t="s">
        <v>47</v>
      </c>
      <c r="J18" s="4">
        <v>100</v>
      </c>
      <c r="K18" s="4">
        <v>70</v>
      </c>
      <c r="L18" s="4">
        <v>70</v>
      </c>
      <c r="M18" s="4">
        <v>0</v>
      </c>
      <c r="N18" s="4">
        <v>0</v>
      </c>
      <c r="O18" s="9">
        <f t="shared" si="0"/>
        <v>34.285714285714285</v>
      </c>
    </row>
    <row r="19" spans="2:15" x14ac:dyDescent="0.25">
      <c r="B19" s="6">
        <f t="shared" si="1"/>
        <v>11</v>
      </c>
      <c r="C19" s="16" t="s">
        <v>35</v>
      </c>
      <c r="D19" s="21" t="s">
        <v>48</v>
      </c>
      <c r="E19" s="22" t="s">
        <v>48</v>
      </c>
      <c r="F19" s="22" t="s">
        <v>48</v>
      </c>
      <c r="G19" s="22" t="s">
        <v>48</v>
      </c>
      <c r="H19" s="22" t="s">
        <v>48</v>
      </c>
      <c r="I19" s="23" t="s">
        <v>48</v>
      </c>
      <c r="J19" s="4">
        <v>100</v>
      </c>
      <c r="K19" s="4">
        <v>70</v>
      </c>
      <c r="L19" s="4">
        <v>70</v>
      </c>
      <c r="M19" s="4">
        <v>0</v>
      </c>
      <c r="N19" s="4">
        <v>0</v>
      </c>
      <c r="O19" s="9">
        <f t="shared" si="0"/>
        <v>34.285714285714285</v>
      </c>
    </row>
    <row r="20" spans="2:15" x14ac:dyDescent="0.25">
      <c r="B20" s="6">
        <f t="shared" si="1"/>
        <v>12</v>
      </c>
      <c r="C20" s="17" t="s">
        <v>36</v>
      </c>
      <c r="D20" s="21" t="s">
        <v>49</v>
      </c>
      <c r="E20" s="22" t="s">
        <v>49</v>
      </c>
      <c r="F20" s="22" t="s">
        <v>49</v>
      </c>
      <c r="G20" s="22" t="s">
        <v>49</v>
      </c>
      <c r="H20" s="22" t="s">
        <v>49</v>
      </c>
      <c r="I20" s="23" t="s">
        <v>49</v>
      </c>
      <c r="J20" s="4">
        <v>100</v>
      </c>
      <c r="K20" s="4">
        <v>70</v>
      </c>
      <c r="L20" s="4">
        <v>70</v>
      </c>
      <c r="M20" s="4">
        <v>0</v>
      </c>
      <c r="N20" s="4">
        <v>0</v>
      </c>
      <c r="O20" s="9">
        <f t="shared" si="0"/>
        <v>34.285714285714285</v>
      </c>
    </row>
    <row r="21" spans="2:15" x14ac:dyDescent="0.25">
      <c r="B21" s="6">
        <f t="shared" si="1"/>
        <v>13</v>
      </c>
      <c r="C21" s="16" t="s">
        <v>102</v>
      </c>
      <c r="D21" s="21" t="s">
        <v>105</v>
      </c>
      <c r="E21" s="22" t="s">
        <v>105</v>
      </c>
      <c r="F21" s="22" t="s">
        <v>105</v>
      </c>
      <c r="G21" s="22" t="s">
        <v>105</v>
      </c>
      <c r="H21" s="22" t="s">
        <v>105</v>
      </c>
      <c r="I21" s="23" t="s">
        <v>105</v>
      </c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9">
        <f t="shared" si="0"/>
        <v>42.857142857142854</v>
      </c>
    </row>
    <row r="22" spans="2:15" x14ac:dyDescent="0.25">
      <c r="C22" s="24"/>
      <c r="D22" s="24"/>
      <c r="E22" s="1"/>
      <c r="H22" s="30" t="s">
        <v>18</v>
      </c>
      <c r="I22" s="30"/>
      <c r="J22" s="10">
        <f t="shared" ref="J22:O22" si="2">COUNTIF(J9:J21,"&gt;=70")</f>
        <v>13</v>
      </c>
      <c r="K22" s="10">
        <f t="shared" si="2"/>
        <v>13</v>
      </c>
      <c r="L22" s="10">
        <f t="shared" si="2"/>
        <v>13</v>
      </c>
      <c r="M22" s="10">
        <f t="shared" si="2"/>
        <v>0</v>
      </c>
      <c r="N22" s="10">
        <f t="shared" si="2"/>
        <v>0</v>
      </c>
      <c r="O22" s="14">
        <f t="shared" si="2"/>
        <v>0</v>
      </c>
    </row>
    <row r="23" spans="2:15" x14ac:dyDescent="0.25">
      <c r="C23" s="24"/>
      <c r="D23" s="24"/>
      <c r="E23" s="7"/>
      <c r="H23" s="31" t="s">
        <v>19</v>
      </c>
      <c r="I23" s="31"/>
      <c r="J23" s="11">
        <f t="shared" ref="J23:O23" si="3">COUNTIF(J9:J21,"&lt;70")</f>
        <v>0</v>
      </c>
      <c r="K23" s="11">
        <f t="shared" si="3"/>
        <v>0</v>
      </c>
      <c r="L23" s="11">
        <f t="shared" si="3"/>
        <v>0</v>
      </c>
      <c r="M23" s="11">
        <f t="shared" si="3"/>
        <v>13</v>
      </c>
      <c r="N23" s="11">
        <f t="shared" si="3"/>
        <v>13</v>
      </c>
      <c r="O23" s="11">
        <f t="shared" si="3"/>
        <v>13</v>
      </c>
    </row>
    <row r="24" spans="2:15" x14ac:dyDescent="0.25">
      <c r="C24" s="24"/>
      <c r="D24" s="24"/>
      <c r="E24" s="24"/>
      <c r="H24" s="31" t="s">
        <v>20</v>
      </c>
      <c r="I24" s="31"/>
      <c r="J24" s="11">
        <f t="shared" ref="J24:O24" si="4">COUNT(J9:J21)</f>
        <v>13</v>
      </c>
      <c r="K24" s="11">
        <f t="shared" si="4"/>
        <v>13</v>
      </c>
      <c r="L24" s="11">
        <f t="shared" si="4"/>
        <v>13</v>
      </c>
      <c r="M24" s="11">
        <f t="shared" si="4"/>
        <v>13</v>
      </c>
      <c r="N24" s="11">
        <f t="shared" si="4"/>
        <v>13</v>
      </c>
      <c r="O24" s="11">
        <f t="shared" si="4"/>
        <v>13</v>
      </c>
    </row>
    <row r="25" spans="2:15" x14ac:dyDescent="0.25">
      <c r="C25" s="24"/>
      <c r="D25" s="24"/>
      <c r="E25" s="1"/>
      <c r="H25" s="32" t="s">
        <v>15</v>
      </c>
      <c r="I25" s="32"/>
      <c r="J25" s="12">
        <f>J22/J24</f>
        <v>1</v>
      </c>
      <c r="K25" s="13">
        <f t="shared" ref="K25:O25" si="5">K22/K24</f>
        <v>1</v>
      </c>
      <c r="L25" s="13">
        <f t="shared" si="5"/>
        <v>1</v>
      </c>
      <c r="M25" s="13">
        <f t="shared" si="5"/>
        <v>0</v>
      </c>
      <c r="N25" s="13">
        <f t="shared" si="5"/>
        <v>0</v>
      </c>
      <c r="O25" s="13">
        <f t="shared" si="5"/>
        <v>0</v>
      </c>
    </row>
    <row r="26" spans="2:15" x14ac:dyDescent="0.25">
      <c r="C26" s="24"/>
      <c r="D26" s="24"/>
      <c r="E26" s="1"/>
      <c r="H26" s="32" t="s">
        <v>16</v>
      </c>
      <c r="I26" s="32"/>
      <c r="J26" s="12">
        <f>J23/J24</f>
        <v>0</v>
      </c>
      <c r="K26" s="12">
        <f t="shared" ref="K26:O26" si="6">K23/K24</f>
        <v>0</v>
      </c>
      <c r="L26" s="13">
        <f t="shared" si="6"/>
        <v>0</v>
      </c>
      <c r="M26" s="13">
        <f t="shared" si="6"/>
        <v>1</v>
      </c>
      <c r="N26" s="13">
        <f t="shared" si="6"/>
        <v>1</v>
      </c>
      <c r="O26" s="13">
        <f t="shared" si="6"/>
        <v>1</v>
      </c>
    </row>
    <row r="27" spans="2:15" x14ac:dyDescent="0.25">
      <c r="C27" s="24"/>
      <c r="D27" s="24"/>
      <c r="E27" s="7"/>
    </row>
    <row r="28" spans="2:15" x14ac:dyDescent="0.25">
      <c r="C28" s="1"/>
      <c r="D28" s="1"/>
      <c r="E28" s="7"/>
    </row>
    <row r="29" spans="2:15" x14ac:dyDescent="0.25">
      <c r="J29" s="33" t="s">
        <v>23</v>
      </c>
      <c r="K29" s="33"/>
      <c r="L29" s="33"/>
      <c r="M29" s="33"/>
      <c r="N29" s="33"/>
    </row>
    <row r="30" spans="2:15" x14ac:dyDescent="0.25">
      <c r="J30" s="27" t="s">
        <v>17</v>
      </c>
      <c r="K30" s="27"/>
      <c r="L30" s="27"/>
      <c r="M30" s="27"/>
      <c r="N30" s="27"/>
    </row>
  </sheetData>
  <mergeCells count="34">
    <mergeCell ref="C3:N3"/>
    <mergeCell ref="C26:D26"/>
    <mergeCell ref="C27:D27"/>
    <mergeCell ref="C25:D25"/>
    <mergeCell ref="C24:E24"/>
    <mergeCell ref="H22:I22"/>
    <mergeCell ref="H23:I23"/>
    <mergeCell ref="H24:I24"/>
    <mergeCell ref="H25:I25"/>
    <mergeCell ref="H26:I26"/>
    <mergeCell ref="D4:G4"/>
    <mergeCell ref="D18:I18"/>
    <mergeCell ref="D19:I19"/>
    <mergeCell ref="J30:N30"/>
    <mergeCell ref="C23:D23"/>
    <mergeCell ref="I6:J6"/>
    <mergeCell ref="K6:N6"/>
    <mergeCell ref="J29:N29"/>
    <mergeCell ref="B2:N2"/>
    <mergeCell ref="D21:I21"/>
    <mergeCell ref="C22:D22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0"/>
  <sheetViews>
    <sheetView topLeftCell="A3" zoomScale="84" zoomScaleNormal="84" workbookViewId="0">
      <selection activeCell="S20" sqref="S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.140625" customWidth="1"/>
    <col min="15" max="15" width="8.7109375" customWidth="1"/>
    <col min="16" max="17" width="5.7109375" customWidth="1"/>
    <col min="19" max="19" width="12" bestFit="1" customWidth="1"/>
  </cols>
  <sheetData>
    <row r="2" spans="2:20" ht="15.75" x14ac:dyDescent="0.2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"/>
      <c r="P2" s="2"/>
    </row>
    <row r="3" spans="2:20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</row>
    <row r="4" spans="2:20" x14ac:dyDescent="0.25">
      <c r="C4" t="s">
        <v>0</v>
      </c>
      <c r="D4" s="34" t="s">
        <v>24</v>
      </c>
      <c r="E4" s="34"/>
      <c r="F4" s="34"/>
      <c r="G4" s="34"/>
      <c r="I4" t="s">
        <v>1</v>
      </c>
      <c r="J4" s="25" t="s">
        <v>51</v>
      </c>
      <c r="K4" s="25"/>
      <c r="M4" t="s">
        <v>2</v>
      </c>
      <c r="N4" s="15">
        <v>45009</v>
      </c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5" t="s">
        <v>75</v>
      </c>
      <c r="E6" s="25"/>
      <c r="F6" s="25"/>
      <c r="G6" s="25"/>
      <c r="I6" s="24" t="s">
        <v>21</v>
      </c>
      <c r="J6" s="24"/>
      <c r="K6" s="28" t="s">
        <v>23</v>
      </c>
      <c r="L6" s="28"/>
      <c r="M6" s="28"/>
      <c r="N6" s="2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20" x14ac:dyDescent="0.25">
      <c r="B9" s="6">
        <v>1</v>
      </c>
      <c r="C9" s="16" t="s">
        <v>25</v>
      </c>
      <c r="D9" s="21" t="s">
        <v>38</v>
      </c>
      <c r="E9" s="22" t="s">
        <v>38</v>
      </c>
      <c r="F9" s="22" t="s">
        <v>38</v>
      </c>
      <c r="G9" s="22" t="s">
        <v>38</v>
      </c>
      <c r="H9" s="22" t="s">
        <v>38</v>
      </c>
      <c r="I9" s="23" t="s">
        <v>38</v>
      </c>
      <c r="J9" s="19">
        <v>100</v>
      </c>
      <c r="K9" s="4">
        <v>100</v>
      </c>
      <c r="L9" s="4">
        <v>100</v>
      </c>
      <c r="M9" s="4">
        <v>0</v>
      </c>
      <c r="N9" s="4">
        <v>0</v>
      </c>
      <c r="O9" s="9">
        <f t="shared" ref="O9:O21" si="0">SUM(J9:N9)/7</f>
        <v>42.857142857142854</v>
      </c>
    </row>
    <row r="10" spans="2:20" x14ac:dyDescent="0.25">
      <c r="B10" s="6">
        <f>B9+1</f>
        <v>2</v>
      </c>
      <c r="C10" s="17" t="s">
        <v>26</v>
      </c>
      <c r="D10" s="21" t="s">
        <v>39</v>
      </c>
      <c r="E10" s="22" t="s">
        <v>39</v>
      </c>
      <c r="F10" s="22" t="s">
        <v>39</v>
      </c>
      <c r="G10" s="22" t="s">
        <v>39</v>
      </c>
      <c r="H10" s="22" t="s">
        <v>39</v>
      </c>
      <c r="I10" s="23" t="s">
        <v>39</v>
      </c>
      <c r="J10" s="19">
        <v>100</v>
      </c>
      <c r="K10" s="4">
        <v>70</v>
      </c>
      <c r="L10" s="4">
        <v>70</v>
      </c>
      <c r="M10" s="4">
        <v>0</v>
      </c>
      <c r="N10" s="4">
        <v>0</v>
      </c>
      <c r="O10" s="9">
        <f t="shared" si="0"/>
        <v>34.285714285714285</v>
      </c>
    </row>
    <row r="11" spans="2:20" x14ac:dyDescent="0.25">
      <c r="B11" s="6">
        <f t="shared" ref="B11:B21" si="1">B10+1</f>
        <v>3</v>
      </c>
      <c r="C11" s="16" t="s">
        <v>27</v>
      </c>
      <c r="D11" s="21" t="s">
        <v>40</v>
      </c>
      <c r="E11" s="22" t="s">
        <v>40</v>
      </c>
      <c r="F11" s="22" t="s">
        <v>40</v>
      </c>
      <c r="G11" s="22" t="s">
        <v>40</v>
      </c>
      <c r="H11" s="22" t="s">
        <v>40</v>
      </c>
      <c r="I11" s="23" t="s">
        <v>40</v>
      </c>
      <c r="J11" s="19">
        <v>100</v>
      </c>
      <c r="K11" s="4">
        <v>95</v>
      </c>
      <c r="L11" s="4">
        <v>100</v>
      </c>
      <c r="M11" s="4">
        <v>0</v>
      </c>
      <c r="N11" s="4">
        <v>0</v>
      </c>
      <c r="O11" s="9">
        <f t="shared" si="0"/>
        <v>42.142857142857146</v>
      </c>
    </row>
    <row r="12" spans="2:20" x14ac:dyDescent="0.25">
      <c r="B12" s="6">
        <f t="shared" si="1"/>
        <v>4</v>
      </c>
      <c r="C12" s="17" t="s">
        <v>28</v>
      </c>
      <c r="D12" s="21" t="s">
        <v>41</v>
      </c>
      <c r="E12" s="22" t="s">
        <v>41</v>
      </c>
      <c r="F12" s="22" t="s">
        <v>41</v>
      </c>
      <c r="G12" s="22" t="s">
        <v>41</v>
      </c>
      <c r="H12" s="22" t="s">
        <v>41</v>
      </c>
      <c r="I12" s="23" t="s">
        <v>41</v>
      </c>
      <c r="J12" s="19">
        <v>100</v>
      </c>
      <c r="K12" s="4">
        <v>100</v>
      </c>
      <c r="L12" s="4">
        <v>100</v>
      </c>
      <c r="M12" s="4">
        <v>0</v>
      </c>
      <c r="N12" s="4">
        <v>0</v>
      </c>
      <c r="O12" s="9">
        <f t="shared" si="0"/>
        <v>42.857142857142854</v>
      </c>
    </row>
    <row r="13" spans="2:20" x14ac:dyDescent="0.25">
      <c r="B13" s="6">
        <f t="shared" si="1"/>
        <v>5</v>
      </c>
      <c r="C13" s="16" t="s">
        <v>29</v>
      </c>
      <c r="D13" s="21" t="s">
        <v>42</v>
      </c>
      <c r="E13" s="22" t="s">
        <v>42</v>
      </c>
      <c r="F13" s="22" t="s">
        <v>42</v>
      </c>
      <c r="G13" s="22" t="s">
        <v>42</v>
      </c>
      <c r="H13" s="22" t="s">
        <v>42</v>
      </c>
      <c r="I13" s="23" t="s">
        <v>42</v>
      </c>
      <c r="J13" s="19">
        <v>75</v>
      </c>
      <c r="K13" s="4">
        <v>70</v>
      </c>
      <c r="L13" s="4">
        <v>70</v>
      </c>
      <c r="M13" s="4">
        <v>0</v>
      </c>
      <c r="N13" s="4">
        <v>0</v>
      </c>
      <c r="O13" s="9">
        <f t="shared" si="0"/>
        <v>30.714285714285715</v>
      </c>
    </row>
    <row r="14" spans="2:20" x14ac:dyDescent="0.25">
      <c r="B14" s="6">
        <f t="shared" si="1"/>
        <v>6</v>
      </c>
      <c r="C14" s="17" t="s">
        <v>30</v>
      </c>
      <c r="D14" s="21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3" t="s">
        <v>43</v>
      </c>
      <c r="J14" s="19">
        <v>100</v>
      </c>
      <c r="K14" s="4">
        <v>100</v>
      </c>
      <c r="L14" s="4">
        <v>100</v>
      </c>
      <c r="M14" s="4">
        <v>0</v>
      </c>
      <c r="N14" s="4">
        <v>0</v>
      </c>
      <c r="O14" s="9">
        <f t="shared" si="0"/>
        <v>42.857142857142854</v>
      </c>
      <c r="T14" s="18"/>
    </row>
    <row r="15" spans="2:20" x14ac:dyDescent="0.25">
      <c r="B15" s="6">
        <f t="shared" si="1"/>
        <v>7</v>
      </c>
      <c r="C15" s="16" t="s">
        <v>31</v>
      </c>
      <c r="D15" s="21" t="s">
        <v>44</v>
      </c>
      <c r="E15" s="22" t="s">
        <v>44</v>
      </c>
      <c r="F15" s="22" t="s">
        <v>44</v>
      </c>
      <c r="G15" s="22" t="s">
        <v>44</v>
      </c>
      <c r="H15" s="22" t="s">
        <v>44</v>
      </c>
      <c r="I15" s="23" t="s">
        <v>44</v>
      </c>
      <c r="J15" s="19">
        <v>94</v>
      </c>
      <c r="K15" s="4">
        <v>75</v>
      </c>
      <c r="L15" s="4">
        <v>75</v>
      </c>
      <c r="M15" s="4">
        <v>0</v>
      </c>
      <c r="N15" s="4">
        <v>0</v>
      </c>
      <c r="O15" s="9">
        <f t="shared" si="0"/>
        <v>34.857142857142854</v>
      </c>
    </row>
    <row r="16" spans="2:20" x14ac:dyDescent="0.25">
      <c r="B16" s="6">
        <f t="shared" si="1"/>
        <v>8</v>
      </c>
      <c r="C16" s="17" t="s">
        <v>32</v>
      </c>
      <c r="D16" s="21" t="s">
        <v>45</v>
      </c>
      <c r="E16" s="22" t="s">
        <v>45</v>
      </c>
      <c r="F16" s="22" t="s">
        <v>45</v>
      </c>
      <c r="G16" s="22" t="s">
        <v>45</v>
      </c>
      <c r="H16" s="22" t="s">
        <v>45</v>
      </c>
      <c r="I16" s="23" t="s">
        <v>45</v>
      </c>
      <c r="J16" s="19">
        <v>100</v>
      </c>
      <c r="K16" s="4">
        <v>100</v>
      </c>
      <c r="L16" s="4">
        <v>100</v>
      </c>
      <c r="M16" s="4">
        <v>0</v>
      </c>
      <c r="N16" s="4">
        <v>0</v>
      </c>
      <c r="O16" s="9">
        <f t="shared" si="0"/>
        <v>42.857142857142854</v>
      </c>
    </row>
    <row r="17" spans="2:15" x14ac:dyDescent="0.25">
      <c r="B17" s="6">
        <f t="shared" si="1"/>
        <v>9</v>
      </c>
      <c r="C17" s="16" t="s">
        <v>33</v>
      </c>
      <c r="D17" s="21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3" t="s">
        <v>46</v>
      </c>
      <c r="J17" s="19">
        <v>70</v>
      </c>
      <c r="K17" s="4">
        <v>70</v>
      </c>
      <c r="L17" s="4">
        <v>70</v>
      </c>
      <c r="M17" s="4">
        <v>0</v>
      </c>
      <c r="N17" s="4">
        <v>0</v>
      </c>
      <c r="O17" s="9">
        <f t="shared" si="0"/>
        <v>30</v>
      </c>
    </row>
    <row r="18" spans="2:15" x14ac:dyDescent="0.25">
      <c r="B18" s="6">
        <f t="shared" si="1"/>
        <v>10</v>
      </c>
      <c r="C18" s="17" t="s">
        <v>34</v>
      </c>
      <c r="D18" s="21" t="s">
        <v>47</v>
      </c>
      <c r="E18" s="22" t="s">
        <v>47</v>
      </c>
      <c r="F18" s="22" t="s">
        <v>47</v>
      </c>
      <c r="G18" s="22" t="s">
        <v>47</v>
      </c>
      <c r="H18" s="22" t="s">
        <v>47</v>
      </c>
      <c r="I18" s="23" t="s">
        <v>47</v>
      </c>
      <c r="J18" s="19">
        <v>100</v>
      </c>
      <c r="K18" s="4" t="s">
        <v>122</v>
      </c>
      <c r="L18" s="4">
        <v>75</v>
      </c>
      <c r="M18" s="4">
        <v>0</v>
      </c>
      <c r="N18" s="4">
        <v>0</v>
      </c>
      <c r="O18" s="9">
        <f t="shared" si="0"/>
        <v>25</v>
      </c>
    </row>
    <row r="19" spans="2:15" x14ac:dyDescent="0.25">
      <c r="B19" s="6">
        <f t="shared" si="1"/>
        <v>11</v>
      </c>
      <c r="C19" s="16" t="s">
        <v>35</v>
      </c>
      <c r="D19" s="21" t="s">
        <v>48</v>
      </c>
      <c r="E19" s="22" t="s">
        <v>48</v>
      </c>
      <c r="F19" s="22" t="s">
        <v>48</v>
      </c>
      <c r="G19" s="22" t="s">
        <v>48</v>
      </c>
      <c r="H19" s="22" t="s">
        <v>48</v>
      </c>
      <c r="I19" s="23" t="s">
        <v>48</v>
      </c>
      <c r="J19" s="19">
        <v>100</v>
      </c>
      <c r="K19" s="4">
        <v>80</v>
      </c>
      <c r="L19" s="4">
        <v>70</v>
      </c>
      <c r="M19" s="4">
        <v>0</v>
      </c>
      <c r="N19" s="4">
        <v>0</v>
      </c>
      <c r="O19" s="9">
        <f t="shared" si="0"/>
        <v>35.714285714285715</v>
      </c>
    </row>
    <row r="20" spans="2:15" x14ac:dyDescent="0.25">
      <c r="B20" s="6">
        <f t="shared" si="1"/>
        <v>12</v>
      </c>
      <c r="C20" s="17" t="s">
        <v>36</v>
      </c>
      <c r="D20" s="21" t="s">
        <v>49</v>
      </c>
      <c r="E20" s="22" t="s">
        <v>49</v>
      </c>
      <c r="F20" s="22" t="s">
        <v>49</v>
      </c>
      <c r="G20" s="22" t="s">
        <v>49</v>
      </c>
      <c r="H20" s="22" t="s">
        <v>49</v>
      </c>
      <c r="I20" s="23" t="s">
        <v>49</v>
      </c>
      <c r="J20" s="19">
        <v>70</v>
      </c>
      <c r="K20" s="4">
        <v>70</v>
      </c>
      <c r="L20" s="4">
        <v>70</v>
      </c>
      <c r="M20" s="4">
        <v>0</v>
      </c>
      <c r="N20" s="4">
        <v>0</v>
      </c>
      <c r="O20" s="9">
        <f t="shared" si="0"/>
        <v>30</v>
      </c>
    </row>
    <row r="21" spans="2:15" x14ac:dyDescent="0.25">
      <c r="B21" s="6">
        <f t="shared" si="1"/>
        <v>13</v>
      </c>
      <c r="C21" s="16" t="s">
        <v>37</v>
      </c>
      <c r="D21" s="21" t="s">
        <v>50</v>
      </c>
      <c r="E21" s="22" t="s">
        <v>50</v>
      </c>
      <c r="F21" s="22" t="s">
        <v>50</v>
      </c>
      <c r="G21" s="22" t="s">
        <v>50</v>
      </c>
      <c r="H21" s="22" t="s">
        <v>50</v>
      </c>
      <c r="I21" s="23" t="s">
        <v>50</v>
      </c>
      <c r="J21" s="19">
        <v>95</v>
      </c>
      <c r="K21" s="4">
        <v>75</v>
      </c>
      <c r="L21" s="4">
        <v>75</v>
      </c>
      <c r="M21" s="4">
        <v>0</v>
      </c>
      <c r="N21" s="4">
        <v>0</v>
      </c>
      <c r="O21" s="9">
        <f t="shared" si="0"/>
        <v>35</v>
      </c>
    </row>
    <row r="22" spans="2:15" x14ac:dyDescent="0.25">
      <c r="C22" s="24"/>
      <c r="D22" s="24"/>
      <c r="E22" s="1"/>
      <c r="H22" s="30" t="s">
        <v>18</v>
      </c>
      <c r="I22" s="30"/>
      <c r="J22" s="10">
        <f t="shared" ref="J22:O22" si="2">COUNTIF(J9:J21,"&gt;=70")</f>
        <v>13</v>
      </c>
      <c r="K22" s="10">
        <f t="shared" si="2"/>
        <v>12</v>
      </c>
      <c r="L22" s="10">
        <f t="shared" si="2"/>
        <v>13</v>
      </c>
      <c r="M22" s="10">
        <f t="shared" si="2"/>
        <v>0</v>
      </c>
      <c r="N22" s="10">
        <f t="shared" si="2"/>
        <v>0</v>
      </c>
      <c r="O22" s="14">
        <f t="shared" si="2"/>
        <v>0</v>
      </c>
    </row>
    <row r="23" spans="2:15" x14ac:dyDescent="0.25">
      <c r="C23" s="24"/>
      <c r="D23" s="24"/>
      <c r="E23" s="7"/>
      <c r="H23" s="31" t="s">
        <v>19</v>
      </c>
      <c r="I23" s="31"/>
      <c r="J23" s="11">
        <f t="shared" ref="J23:O23" si="3">COUNTIF(J9:J21,"&lt;70")</f>
        <v>0</v>
      </c>
      <c r="K23" s="11">
        <f t="shared" si="3"/>
        <v>0</v>
      </c>
      <c r="L23" s="11">
        <f t="shared" si="3"/>
        <v>0</v>
      </c>
      <c r="M23" s="11">
        <f t="shared" si="3"/>
        <v>13</v>
      </c>
      <c r="N23" s="11">
        <f t="shared" si="3"/>
        <v>13</v>
      </c>
      <c r="O23" s="11">
        <f t="shared" si="3"/>
        <v>13</v>
      </c>
    </row>
    <row r="24" spans="2:15" x14ac:dyDescent="0.25">
      <c r="C24" s="24"/>
      <c r="D24" s="24"/>
      <c r="E24" s="24"/>
      <c r="H24" s="31" t="s">
        <v>20</v>
      </c>
      <c r="I24" s="31"/>
      <c r="J24" s="11">
        <f t="shared" ref="J24:O24" si="4">COUNT(J9:J21)</f>
        <v>13</v>
      </c>
      <c r="K24" s="11">
        <f t="shared" si="4"/>
        <v>12</v>
      </c>
      <c r="L24" s="11">
        <f t="shared" si="4"/>
        <v>13</v>
      </c>
      <c r="M24" s="11">
        <f t="shared" si="4"/>
        <v>13</v>
      </c>
      <c r="N24" s="11">
        <f t="shared" si="4"/>
        <v>13</v>
      </c>
      <c r="O24" s="11">
        <f t="shared" si="4"/>
        <v>13</v>
      </c>
    </row>
    <row r="25" spans="2:15" x14ac:dyDescent="0.25">
      <c r="C25" s="24"/>
      <c r="D25" s="24"/>
      <c r="E25" s="1"/>
      <c r="H25" s="32" t="s">
        <v>15</v>
      </c>
      <c r="I25" s="32"/>
      <c r="J25" s="12">
        <f>J22/J24</f>
        <v>1</v>
      </c>
      <c r="K25" s="13">
        <f t="shared" ref="K25:O25" si="5">K22/K24</f>
        <v>1</v>
      </c>
      <c r="L25" s="13">
        <f t="shared" si="5"/>
        <v>1</v>
      </c>
      <c r="M25" s="13">
        <f t="shared" si="5"/>
        <v>0</v>
      </c>
      <c r="N25" s="13">
        <f t="shared" si="5"/>
        <v>0</v>
      </c>
      <c r="O25" s="13">
        <f t="shared" si="5"/>
        <v>0</v>
      </c>
    </row>
    <row r="26" spans="2:15" x14ac:dyDescent="0.25">
      <c r="C26" s="24"/>
      <c r="D26" s="24"/>
      <c r="E26" s="1"/>
      <c r="H26" s="32" t="s">
        <v>16</v>
      </c>
      <c r="I26" s="32"/>
      <c r="J26" s="12">
        <f>J23/J24</f>
        <v>0</v>
      </c>
      <c r="K26" s="12">
        <f t="shared" ref="K26:O26" si="6">K23/K24</f>
        <v>0</v>
      </c>
      <c r="L26" s="13">
        <f t="shared" si="6"/>
        <v>0</v>
      </c>
      <c r="M26" s="13">
        <f t="shared" si="6"/>
        <v>1</v>
      </c>
      <c r="N26" s="13">
        <f t="shared" si="6"/>
        <v>1</v>
      </c>
      <c r="O26" s="13">
        <f t="shared" si="6"/>
        <v>1</v>
      </c>
    </row>
    <row r="27" spans="2:15" x14ac:dyDescent="0.25">
      <c r="C27" s="24"/>
      <c r="D27" s="24"/>
      <c r="E27" s="7"/>
    </row>
    <row r="28" spans="2:15" x14ac:dyDescent="0.25">
      <c r="C28" s="1"/>
      <c r="D28" s="1"/>
      <c r="E28" s="7"/>
    </row>
    <row r="29" spans="2:15" x14ac:dyDescent="0.25">
      <c r="J29" s="28" t="s">
        <v>23</v>
      </c>
      <c r="K29" s="28"/>
      <c r="L29" s="28"/>
      <c r="M29" s="28"/>
      <c r="N29" s="28"/>
      <c r="O29" s="28"/>
    </row>
    <row r="30" spans="2:15" x14ac:dyDescent="0.25">
      <c r="J30" s="27" t="s">
        <v>17</v>
      </c>
      <c r="K30" s="27"/>
      <c r="L30" s="27"/>
      <c r="M30" s="27"/>
      <c r="N30" s="27"/>
    </row>
  </sheetData>
  <mergeCells count="34">
    <mergeCell ref="D13:I13"/>
    <mergeCell ref="B2:N2"/>
    <mergeCell ref="C3:N3"/>
    <mergeCell ref="D4:G4"/>
    <mergeCell ref="J4:K4"/>
    <mergeCell ref="D6:G6"/>
    <mergeCell ref="I6:J6"/>
    <mergeCell ref="K6:N6"/>
    <mergeCell ref="D9:I9"/>
    <mergeCell ref="D10:I10"/>
    <mergeCell ref="D11:I11"/>
    <mergeCell ref="D12:I12"/>
    <mergeCell ref="D8:I8"/>
    <mergeCell ref="D14:I14"/>
    <mergeCell ref="D15:I15"/>
    <mergeCell ref="D16:I16"/>
    <mergeCell ref="D17:I17"/>
    <mergeCell ref="D18:I18"/>
    <mergeCell ref="D19:I19"/>
    <mergeCell ref="D20:I20"/>
    <mergeCell ref="D21:I21"/>
    <mergeCell ref="C22:D22"/>
    <mergeCell ref="H22:I22"/>
    <mergeCell ref="C23:D23"/>
    <mergeCell ref="H23:I23"/>
    <mergeCell ref="C24:E24"/>
    <mergeCell ref="H24:I24"/>
    <mergeCell ref="C25:D25"/>
    <mergeCell ref="H25:I25"/>
    <mergeCell ref="C26:D26"/>
    <mergeCell ref="H26:I26"/>
    <mergeCell ref="C27:D27"/>
    <mergeCell ref="J30:N30"/>
    <mergeCell ref="J29:O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28"/>
  <sheetViews>
    <sheetView zoomScale="84" zoomScaleNormal="84" workbookViewId="0">
      <selection activeCell="S12" sqref="S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" customWidth="1"/>
    <col min="15" max="15" width="8.7109375" customWidth="1"/>
    <col min="16" max="17" width="5.7109375" customWidth="1"/>
    <col min="19" max="19" width="12" bestFit="1" customWidth="1"/>
  </cols>
  <sheetData>
    <row r="2" spans="2:19" ht="15.75" x14ac:dyDescent="0.2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"/>
      <c r="P2" s="2"/>
    </row>
    <row r="3" spans="2:19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</row>
    <row r="4" spans="2:19" x14ac:dyDescent="0.25">
      <c r="C4" t="s">
        <v>0</v>
      </c>
      <c r="D4" s="34" t="s">
        <v>24</v>
      </c>
      <c r="E4" s="34"/>
      <c r="F4" s="34"/>
      <c r="G4" s="34"/>
      <c r="I4" t="s">
        <v>1</v>
      </c>
      <c r="J4" s="25" t="s">
        <v>52</v>
      </c>
      <c r="K4" s="25"/>
      <c r="M4" t="s">
        <v>2</v>
      </c>
      <c r="N4" s="15">
        <v>45009</v>
      </c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25" t="s">
        <v>75</v>
      </c>
      <c r="E6" s="25"/>
      <c r="F6" s="25"/>
      <c r="G6" s="25"/>
      <c r="I6" s="24" t="s">
        <v>21</v>
      </c>
      <c r="J6" s="24"/>
      <c r="K6" s="28" t="s">
        <v>23</v>
      </c>
      <c r="L6" s="28"/>
      <c r="M6" s="28"/>
      <c r="N6" s="28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9" x14ac:dyDescent="0.25">
      <c r="B9" s="6">
        <v>1</v>
      </c>
      <c r="C9" s="16" t="s">
        <v>53</v>
      </c>
      <c r="D9" s="21" t="s">
        <v>64</v>
      </c>
      <c r="E9" s="22" t="s">
        <v>64</v>
      </c>
      <c r="F9" s="22" t="s">
        <v>64</v>
      </c>
      <c r="G9" s="22" t="s">
        <v>64</v>
      </c>
      <c r="H9" s="22" t="s">
        <v>64</v>
      </c>
      <c r="I9" s="23" t="s">
        <v>64</v>
      </c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9">
        <f t="shared" ref="O9:O19" si="0">SUM(J9:N9)/7</f>
        <v>42.857142857142854</v>
      </c>
    </row>
    <row r="10" spans="2:19" x14ac:dyDescent="0.25">
      <c r="B10" s="6">
        <f>B9+1</f>
        <v>2</v>
      </c>
      <c r="C10" s="17" t="s">
        <v>54</v>
      </c>
      <c r="D10" s="21" t="s">
        <v>65</v>
      </c>
      <c r="E10" s="22" t="s">
        <v>65</v>
      </c>
      <c r="F10" s="22" t="s">
        <v>65</v>
      </c>
      <c r="G10" s="22" t="s">
        <v>65</v>
      </c>
      <c r="H10" s="22" t="s">
        <v>65</v>
      </c>
      <c r="I10" s="23" t="s">
        <v>65</v>
      </c>
      <c r="J10" s="4">
        <v>100</v>
      </c>
      <c r="K10" s="4">
        <v>90</v>
      </c>
      <c r="L10" s="4">
        <v>70</v>
      </c>
      <c r="M10" s="4">
        <v>0</v>
      </c>
      <c r="N10" s="4">
        <v>0</v>
      </c>
      <c r="O10" s="9">
        <f t="shared" si="0"/>
        <v>37.142857142857146</v>
      </c>
    </row>
    <row r="11" spans="2:19" x14ac:dyDescent="0.25">
      <c r="B11" s="6">
        <f t="shared" ref="B11:B19" si="1">B10+1</f>
        <v>3</v>
      </c>
      <c r="C11" s="16" t="s">
        <v>55</v>
      </c>
      <c r="D11" s="21" t="s">
        <v>66</v>
      </c>
      <c r="E11" s="22" t="s">
        <v>66</v>
      </c>
      <c r="F11" s="22" t="s">
        <v>66</v>
      </c>
      <c r="G11" s="22" t="s">
        <v>66</v>
      </c>
      <c r="H11" s="22" t="s">
        <v>66</v>
      </c>
      <c r="I11" s="23" t="s">
        <v>66</v>
      </c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9">
        <f t="shared" si="0"/>
        <v>42.857142857142854</v>
      </c>
    </row>
    <row r="12" spans="2:19" x14ac:dyDescent="0.25">
      <c r="B12" s="6">
        <f t="shared" si="1"/>
        <v>4</v>
      </c>
      <c r="C12" s="17" t="s">
        <v>56</v>
      </c>
      <c r="D12" s="21" t="s">
        <v>67</v>
      </c>
      <c r="E12" s="22" t="s">
        <v>67</v>
      </c>
      <c r="F12" s="22" t="s">
        <v>67</v>
      </c>
      <c r="G12" s="22" t="s">
        <v>67</v>
      </c>
      <c r="H12" s="22" t="s">
        <v>67</v>
      </c>
      <c r="I12" s="23" t="s">
        <v>67</v>
      </c>
      <c r="J12" s="4">
        <v>100</v>
      </c>
      <c r="K12" s="4">
        <v>95</v>
      </c>
      <c r="L12" s="4">
        <v>100</v>
      </c>
      <c r="M12" s="4">
        <v>0</v>
      </c>
      <c r="N12" s="4">
        <v>0</v>
      </c>
      <c r="O12" s="9">
        <f t="shared" si="0"/>
        <v>42.142857142857146</v>
      </c>
      <c r="S12">
        <f>SUM(J9:J19)/11</f>
        <v>97.272727272727266</v>
      </c>
    </row>
    <row r="13" spans="2:19" x14ac:dyDescent="0.25">
      <c r="B13" s="6">
        <f t="shared" si="1"/>
        <v>5</v>
      </c>
      <c r="C13" s="16" t="s">
        <v>57</v>
      </c>
      <c r="D13" s="21" t="s">
        <v>68</v>
      </c>
      <c r="E13" s="22" t="s">
        <v>68</v>
      </c>
      <c r="F13" s="22" t="s">
        <v>68</v>
      </c>
      <c r="G13" s="22" t="s">
        <v>68</v>
      </c>
      <c r="H13" s="22" t="s">
        <v>68</v>
      </c>
      <c r="I13" s="23" t="s">
        <v>68</v>
      </c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9">
        <f t="shared" si="0"/>
        <v>42.857142857142854</v>
      </c>
    </row>
    <row r="14" spans="2:19" x14ac:dyDescent="0.25">
      <c r="B14" s="6">
        <f t="shared" si="1"/>
        <v>6</v>
      </c>
      <c r="C14" s="17" t="s">
        <v>58</v>
      </c>
      <c r="D14" s="21" t="s">
        <v>69</v>
      </c>
      <c r="E14" s="22" t="s">
        <v>69</v>
      </c>
      <c r="F14" s="22" t="s">
        <v>69</v>
      </c>
      <c r="G14" s="22" t="s">
        <v>69</v>
      </c>
      <c r="H14" s="22" t="s">
        <v>69</v>
      </c>
      <c r="I14" s="23" t="s">
        <v>69</v>
      </c>
      <c r="J14" s="4">
        <v>100</v>
      </c>
      <c r="K14" s="4">
        <v>90</v>
      </c>
      <c r="L14" s="4">
        <v>90</v>
      </c>
      <c r="M14" s="4">
        <v>0</v>
      </c>
      <c r="N14" s="4">
        <v>0</v>
      </c>
      <c r="O14" s="9">
        <f t="shared" si="0"/>
        <v>40</v>
      </c>
    </row>
    <row r="15" spans="2:19" x14ac:dyDescent="0.25">
      <c r="B15" s="6">
        <f t="shared" si="1"/>
        <v>7</v>
      </c>
      <c r="C15" s="16" t="s">
        <v>59</v>
      </c>
      <c r="D15" s="21" t="s">
        <v>70</v>
      </c>
      <c r="E15" s="22" t="s">
        <v>70</v>
      </c>
      <c r="F15" s="22" t="s">
        <v>70</v>
      </c>
      <c r="G15" s="22" t="s">
        <v>70</v>
      </c>
      <c r="H15" s="22" t="s">
        <v>70</v>
      </c>
      <c r="I15" s="23" t="s">
        <v>70</v>
      </c>
      <c r="J15" s="4">
        <v>100</v>
      </c>
      <c r="K15" s="4">
        <v>90</v>
      </c>
      <c r="L15" s="4">
        <v>100</v>
      </c>
      <c r="M15" s="4">
        <v>0</v>
      </c>
      <c r="N15" s="4">
        <v>0</v>
      </c>
      <c r="O15" s="9">
        <f t="shared" si="0"/>
        <v>41.428571428571431</v>
      </c>
    </row>
    <row r="16" spans="2:19" x14ac:dyDescent="0.25">
      <c r="B16" s="6">
        <f t="shared" si="1"/>
        <v>8</v>
      </c>
      <c r="C16" s="17" t="s">
        <v>60</v>
      </c>
      <c r="D16" s="21" t="s">
        <v>71</v>
      </c>
      <c r="E16" s="22" t="s">
        <v>71</v>
      </c>
      <c r="F16" s="22" t="s">
        <v>71</v>
      </c>
      <c r="G16" s="22" t="s">
        <v>71</v>
      </c>
      <c r="H16" s="22" t="s">
        <v>71</v>
      </c>
      <c r="I16" s="23" t="s">
        <v>71</v>
      </c>
      <c r="J16" s="4">
        <v>100</v>
      </c>
      <c r="K16" s="4">
        <v>100</v>
      </c>
      <c r="L16" s="4">
        <v>70</v>
      </c>
      <c r="M16" s="4">
        <v>0</v>
      </c>
      <c r="N16" s="4">
        <v>0</v>
      </c>
      <c r="O16" s="9">
        <f t="shared" si="0"/>
        <v>38.571428571428569</v>
      </c>
    </row>
    <row r="17" spans="2:15" x14ac:dyDescent="0.25">
      <c r="B17" s="6">
        <f t="shared" si="1"/>
        <v>9</v>
      </c>
      <c r="C17" s="16" t="s">
        <v>61</v>
      </c>
      <c r="D17" s="21" t="s">
        <v>72</v>
      </c>
      <c r="E17" s="22" t="s">
        <v>72</v>
      </c>
      <c r="F17" s="22" t="s">
        <v>72</v>
      </c>
      <c r="G17" s="22" t="s">
        <v>72</v>
      </c>
      <c r="H17" s="22" t="s">
        <v>72</v>
      </c>
      <c r="I17" s="23" t="s">
        <v>72</v>
      </c>
      <c r="J17" s="4">
        <v>70</v>
      </c>
      <c r="K17" s="4">
        <v>90</v>
      </c>
      <c r="L17" s="4">
        <v>70</v>
      </c>
      <c r="M17" s="4">
        <v>0</v>
      </c>
      <c r="N17" s="4">
        <v>0</v>
      </c>
      <c r="O17" s="9">
        <f t="shared" si="0"/>
        <v>32.857142857142854</v>
      </c>
    </row>
    <row r="18" spans="2:15" x14ac:dyDescent="0.25">
      <c r="B18" s="6">
        <f t="shared" si="1"/>
        <v>10</v>
      </c>
      <c r="C18" s="17" t="s">
        <v>62</v>
      </c>
      <c r="D18" s="21" t="s">
        <v>73</v>
      </c>
      <c r="E18" s="22" t="s">
        <v>73</v>
      </c>
      <c r="F18" s="22" t="s">
        <v>73</v>
      </c>
      <c r="G18" s="22" t="s">
        <v>73</v>
      </c>
      <c r="H18" s="22" t="s">
        <v>73</v>
      </c>
      <c r="I18" s="23" t="s">
        <v>73</v>
      </c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9">
        <f t="shared" si="0"/>
        <v>42.857142857142854</v>
      </c>
    </row>
    <row r="19" spans="2:15" x14ac:dyDescent="0.25">
      <c r="B19" s="6">
        <f t="shared" si="1"/>
        <v>11</v>
      </c>
      <c r="C19" s="16" t="s">
        <v>63</v>
      </c>
      <c r="D19" s="21" t="s">
        <v>74</v>
      </c>
      <c r="E19" s="22" t="s">
        <v>74</v>
      </c>
      <c r="F19" s="22" t="s">
        <v>74</v>
      </c>
      <c r="G19" s="22" t="s">
        <v>74</v>
      </c>
      <c r="H19" s="22" t="s">
        <v>74</v>
      </c>
      <c r="I19" s="23" t="s">
        <v>74</v>
      </c>
      <c r="J19" s="4">
        <v>100</v>
      </c>
      <c r="K19" s="4">
        <v>90</v>
      </c>
      <c r="L19" s="4">
        <v>100</v>
      </c>
      <c r="M19" s="4">
        <v>0</v>
      </c>
      <c r="N19" s="4">
        <v>0</v>
      </c>
      <c r="O19" s="9">
        <f t="shared" si="0"/>
        <v>41.428571428571431</v>
      </c>
    </row>
    <row r="20" spans="2:15" x14ac:dyDescent="0.25">
      <c r="C20" s="24"/>
      <c r="D20" s="24"/>
      <c r="E20" s="1"/>
      <c r="H20" s="30" t="s">
        <v>18</v>
      </c>
      <c r="I20" s="30"/>
      <c r="J20" s="10">
        <f t="shared" ref="J20:O20" si="2">COUNTIF(J9:J19,"&gt;=70")</f>
        <v>11</v>
      </c>
      <c r="K20" s="10">
        <f t="shared" si="2"/>
        <v>11</v>
      </c>
      <c r="L20" s="10">
        <f t="shared" si="2"/>
        <v>11</v>
      </c>
      <c r="M20" s="10">
        <f t="shared" si="2"/>
        <v>0</v>
      </c>
      <c r="N20" s="10">
        <f t="shared" si="2"/>
        <v>0</v>
      </c>
      <c r="O20" s="14">
        <f t="shared" si="2"/>
        <v>0</v>
      </c>
    </row>
    <row r="21" spans="2:15" x14ac:dyDescent="0.25">
      <c r="C21" s="24"/>
      <c r="D21" s="24"/>
      <c r="E21" s="7"/>
      <c r="H21" s="31" t="s">
        <v>19</v>
      </c>
      <c r="I21" s="31"/>
      <c r="J21" s="11">
        <f t="shared" ref="J21:O21" si="3">COUNTIF(J9:J19,"&lt;70")</f>
        <v>0</v>
      </c>
      <c r="K21" s="11">
        <f t="shared" si="3"/>
        <v>0</v>
      </c>
      <c r="L21" s="11">
        <f t="shared" si="3"/>
        <v>0</v>
      </c>
      <c r="M21" s="11">
        <f t="shared" si="3"/>
        <v>11</v>
      </c>
      <c r="N21" s="11">
        <f t="shared" si="3"/>
        <v>11</v>
      </c>
      <c r="O21" s="11">
        <f t="shared" si="3"/>
        <v>11</v>
      </c>
    </row>
    <row r="22" spans="2:15" x14ac:dyDescent="0.25">
      <c r="C22" s="24"/>
      <c r="D22" s="24"/>
      <c r="E22" s="24"/>
      <c r="H22" s="31" t="s">
        <v>20</v>
      </c>
      <c r="I22" s="31"/>
      <c r="J22" s="11">
        <f t="shared" ref="J22:O22" si="4">COUNT(J9:J19)</f>
        <v>11</v>
      </c>
      <c r="K22" s="11">
        <f t="shared" si="4"/>
        <v>11</v>
      </c>
      <c r="L22" s="11">
        <f t="shared" si="4"/>
        <v>11</v>
      </c>
      <c r="M22" s="11">
        <f t="shared" si="4"/>
        <v>11</v>
      </c>
      <c r="N22" s="11">
        <f t="shared" si="4"/>
        <v>11</v>
      </c>
      <c r="O22" s="11">
        <f t="shared" si="4"/>
        <v>11</v>
      </c>
    </row>
    <row r="23" spans="2:15" x14ac:dyDescent="0.25">
      <c r="C23" s="24"/>
      <c r="D23" s="24"/>
      <c r="E23" s="1"/>
      <c r="H23" s="32" t="s">
        <v>15</v>
      </c>
      <c r="I23" s="32"/>
      <c r="J23" s="12">
        <f>J20/J22</f>
        <v>1</v>
      </c>
      <c r="K23" s="13">
        <f t="shared" ref="K23:O23" si="5">K20/K22</f>
        <v>1</v>
      </c>
      <c r="L23" s="13">
        <f t="shared" si="5"/>
        <v>1</v>
      </c>
      <c r="M23" s="13">
        <f t="shared" si="5"/>
        <v>0</v>
      </c>
      <c r="N23" s="13">
        <f t="shared" si="5"/>
        <v>0</v>
      </c>
      <c r="O23" s="13">
        <f t="shared" si="5"/>
        <v>0</v>
      </c>
    </row>
    <row r="24" spans="2:15" x14ac:dyDescent="0.25">
      <c r="C24" s="24"/>
      <c r="D24" s="24"/>
      <c r="E24" s="1"/>
      <c r="H24" s="32" t="s">
        <v>16</v>
      </c>
      <c r="I24" s="32"/>
      <c r="J24" s="12">
        <f>J21/J22</f>
        <v>0</v>
      </c>
      <c r="K24" s="12">
        <f t="shared" ref="K24:O24" si="6">K21/K22</f>
        <v>0</v>
      </c>
      <c r="L24" s="13">
        <f t="shared" si="6"/>
        <v>0</v>
      </c>
      <c r="M24" s="13">
        <f t="shared" si="6"/>
        <v>1</v>
      </c>
      <c r="N24" s="13">
        <f t="shared" si="6"/>
        <v>1</v>
      </c>
      <c r="O24" s="13">
        <f t="shared" si="6"/>
        <v>1</v>
      </c>
    </row>
    <row r="25" spans="2:15" x14ac:dyDescent="0.25">
      <c r="C25" s="24"/>
      <c r="D25" s="24"/>
      <c r="E25" s="7"/>
    </row>
    <row r="26" spans="2:15" x14ac:dyDescent="0.25">
      <c r="C26" s="1"/>
      <c r="D26" s="1"/>
      <c r="E26" s="7"/>
    </row>
    <row r="27" spans="2:15" x14ac:dyDescent="0.25">
      <c r="J27" s="33" t="s">
        <v>23</v>
      </c>
      <c r="K27" s="33"/>
      <c r="L27" s="33"/>
      <c r="M27" s="33"/>
      <c r="N27" s="33"/>
    </row>
    <row r="28" spans="2:15" x14ac:dyDescent="0.25">
      <c r="J28" s="27" t="s">
        <v>17</v>
      </c>
      <c r="K28" s="27"/>
      <c r="L28" s="27"/>
      <c r="M28" s="27"/>
      <c r="N28" s="27"/>
    </row>
  </sheetData>
  <mergeCells count="32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19:I19"/>
    <mergeCell ref="C20:D20"/>
    <mergeCell ref="H20:I20"/>
    <mergeCell ref="C21:D21"/>
    <mergeCell ref="H21:I21"/>
    <mergeCell ref="C25:D25"/>
    <mergeCell ref="J27:N27"/>
    <mergeCell ref="J28:N28"/>
    <mergeCell ref="C22:E22"/>
    <mergeCell ref="H22:I22"/>
    <mergeCell ref="C23:D23"/>
    <mergeCell ref="H23:I23"/>
    <mergeCell ref="C24:D24"/>
    <mergeCell ref="H24:I2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29"/>
  <sheetViews>
    <sheetView topLeftCell="A4" zoomScale="84" zoomScaleNormal="84" workbookViewId="0">
      <selection activeCell="T16" sqref="T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9" ht="15.75" x14ac:dyDescent="0.2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</row>
    <row r="3" spans="2:19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</row>
    <row r="4" spans="2:19" x14ac:dyDescent="0.25">
      <c r="C4" t="s">
        <v>0</v>
      </c>
      <c r="D4" s="34" t="s">
        <v>76</v>
      </c>
      <c r="E4" s="34"/>
      <c r="F4" s="34"/>
      <c r="G4" s="34"/>
      <c r="I4" t="s">
        <v>1</v>
      </c>
      <c r="J4" s="25" t="s">
        <v>77</v>
      </c>
      <c r="K4" s="25"/>
      <c r="M4" t="s">
        <v>2</v>
      </c>
      <c r="N4" s="35">
        <v>45009</v>
      </c>
      <c r="O4" s="35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25" t="s">
        <v>75</v>
      </c>
      <c r="E6" s="25"/>
      <c r="F6" s="25"/>
      <c r="G6" s="25"/>
      <c r="I6" s="24" t="s">
        <v>21</v>
      </c>
      <c r="J6" s="24"/>
      <c r="K6" s="28" t="s">
        <v>23</v>
      </c>
      <c r="L6" s="28"/>
      <c r="M6" s="28"/>
      <c r="N6" s="28"/>
      <c r="O6" s="28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9" x14ac:dyDescent="0.25">
      <c r="B9" s="6">
        <v>1</v>
      </c>
      <c r="C9" s="16" t="s">
        <v>78</v>
      </c>
      <c r="D9" s="21" t="s">
        <v>89</v>
      </c>
      <c r="E9" s="22" t="s">
        <v>89</v>
      </c>
      <c r="F9" s="22" t="s">
        <v>89</v>
      </c>
      <c r="G9" s="22" t="s">
        <v>89</v>
      </c>
      <c r="H9" s="22" t="s">
        <v>89</v>
      </c>
      <c r="I9" s="23" t="s">
        <v>89</v>
      </c>
      <c r="J9" s="4">
        <v>100</v>
      </c>
      <c r="K9" s="4">
        <v>80</v>
      </c>
      <c r="L9" s="4">
        <v>70</v>
      </c>
      <c r="M9" s="4">
        <v>0</v>
      </c>
      <c r="N9" s="4">
        <v>0</v>
      </c>
      <c r="O9" s="4">
        <v>0</v>
      </c>
      <c r="P9" s="9">
        <f t="shared" ref="P9:P20" si="0">SUM(J9:O9)/7</f>
        <v>35.714285714285715</v>
      </c>
    </row>
    <row r="10" spans="2:19" x14ac:dyDescent="0.25">
      <c r="B10" s="6">
        <f>B9+1</f>
        <v>2</v>
      </c>
      <c r="C10" s="17" t="s">
        <v>79</v>
      </c>
      <c r="D10" s="21" t="s">
        <v>90</v>
      </c>
      <c r="E10" s="22" t="s">
        <v>90</v>
      </c>
      <c r="F10" s="22" t="s">
        <v>90</v>
      </c>
      <c r="G10" s="22" t="s">
        <v>90</v>
      </c>
      <c r="H10" s="22" t="s">
        <v>90</v>
      </c>
      <c r="I10" s="23" t="s">
        <v>90</v>
      </c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9">
        <f t="shared" si="0"/>
        <v>42.857142857142854</v>
      </c>
    </row>
    <row r="11" spans="2:19" x14ac:dyDescent="0.25">
      <c r="B11" s="6">
        <f t="shared" ref="B11:B20" si="1">B10+1</f>
        <v>3</v>
      </c>
      <c r="C11" s="16" t="s">
        <v>80</v>
      </c>
      <c r="D11" s="21" t="s">
        <v>91</v>
      </c>
      <c r="E11" s="22" t="s">
        <v>91</v>
      </c>
      <c r="F11" s="22" t="s">
        <v>91</v>
      </c>
      <c r="G11" s="22" t="s">
        <v>91</v>
      </c>
      <c r="H11" s="22" t="s">
        <v>91</v>
      </c>
      <c r="I11" s="23" t="s">
        <v>91</v>
      </c>
      <c r="J11" s="4">
        <v>70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9">
        <f t="shared" si="0"/>
        <v>30</v>
      </c>
    </row>
    <row r="12" spans="2:19" x14ac:dyDescent="0.25">
      <c r="B12" s="6">
        <f t="shared" si="1"/>
        <v>4</v>
      </c>
      <c r="C12" s="17" t="s">
        <v>81</v>
      </c>
      <c r="D12" s="21" t="s">
        <v>92</v>
      </c>
      <c r="E12" s="22" t="s">
        <v>92</v>
      </c>
      <c r="F12" s="22" t="s">
        <v>92</v>
      </c>
      <c r="G12" s="22" t="s">
        <v>92</v>
      </c>
      <c r="H12" s="22" t="s">
        <v>92</v>
      </c>
      <c r="I12" s="23" t="s">
        <v>92</v>
      </c>
      <c r="J12" s="4">
        <v>70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9">
        <f t="shared" si="0"/>
        <v>30</v>
      </c>
      <c r="S12">
        <f>SUM(J9:J20)/12</f>
        <v>85</v>
      </c>
    </row>
    <row r="13" spans="2:19" x14ac:dyDescent="0.25">
      <c r="B13" s="6">
        <f t="shared" si="1"/>
        <v>5</v>
      </c>
      <c r="C13" s="16" t="s">
        <v>82</v>
      </c>
      <c r="D13" s="21" t="s">
        <v>93</v>
      </c>
      <c r="E13" s="22" t="s">
        <v>93</v>
      </c>
      <c r="F13" s="22" t="s">
        <v>93</v>
      </c>
      <c r="G13" s="22" t="s">
        <v>93</v>
      </c>
      <c r="H13" s="22" t="s">
        <v>93</v>
      </c>
      <c r="I13" s="23" t="s">
        <v>93</v>
      </c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9">
        <f t="shared" si="0"/>
        <v>42.857142857142854</v>
      </c>
    </row>
    <row r="14" spans="2:19" x14ac:dyDescent="0.25">
      <c r="B14" s="6">
        <f t="shared" si="1"/>
        <v>6</v>
      </c>
      <c r="C14" s="17" t="s">
        <v>83</v>
      </c>
      <c r="D14" s="21" t="s">
        <v>94</v>
      </c>
      <c r="E14" s="22" t="s">
        <v>94</v>
      </c>
      <c r="F14" s="22" t="s">
        <v>94</v>
      </c>
      <c r="G14" s="22" t="s">
        <v>94</v>
      </c>
      <c r="H14" s="22" t="s">
        <v>94</v>
      </c>
      <c r="I14" s="23" t="s">
        <v>94</v>
      </c>
      <c r="J14" s="4">
        <v>70</v>
      </c>
      <c r="K14" s="4">
        <v>70</v>
      </c>
      <c r="L14" s="4">
        <v>70</v>
      </c>
      <c r="M14" s="4">
        <v>0</v>
      </c>
      <c r="N14" s="4">
        <v>0</v>
      </c>
      <c r="O14" s="4">
        <v>0</v>
      </c>
      <c r="P14" s="9">
        <f t="shared" si="0"/>
        <v>30</v>
      </c>
    </row>
    <row r="15" spans="2:19" x14ac:dyDescent="0.25">
      <c r="B15" s="6">
        <f t="shared" si="1"/>
        <v>7</v>
      </c>
      <c r="C15" s="16" t="s">
        <v>84</v>
      </c>
      <c r="D15" s="21" t="s">
        <v>95</v>
      </c>
      <c r="E15" s="22" t="s">
        <v>95</v>
      </c>
      <c r="F15" s="22" t="s">
        <v>95</v>
      </c>
      <c r="G15" s="22" t="s">
        <v>95</v>
      </c>
      <c r="H15" s="22" t="s">
        <v>95</v>
      </c>
      <c r="I15" s="23" t="s">
        <v>95</v>
      </c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9">
        <f t="shared" si="0"/>
        <v>30</v>
      </c>
    </row>
    <row r="16" spans="2:19" x14ac:dyDescent="0.25">
      <c r="B16" s="6">
        <f t="shared" si="1"/>
        <v>8</v>
      </c>
      <c r="C16" s="17" t="s">
        <v>29</v>
      </c>
      <c r="D16" s="21" t="s">
        <v>42</v>
      </c>
      <c r="E16" s="22" t="s">
        <v>42</v>
      </c>
      <c r="F16" s="22" t="s">
        <v>42</v>
      </c>
      <c r="G16" s="22" t="s">
        <v>42</v>
      </c>
      <c r="H16" s="22" t="s">
        <v>42</v>
      </c>
      <c r="I16" s="23" t="s">
        <v>42</v>
      </c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9">
        <f t="shared" si="0"/>
        <v>42.857142857142854</v>
      </c>
    </row>
    <row r="17" spans="2:16" x14ac:dyDescent="0.25">
      <c r="B17" s="6">
        <f t="shared" si="1"/>
        <v>9</v>
      </c>
      <c r="C17" s="16" t="s">
        <v>85</v>
      </c>
      <c r="D17" s="21" t="s">
        <v>96</v>
      </c>
      <c r="E17" s="22" t="s">
        <v>96</v>
      </c>
      <c r="F17" s="22" t="s">
        <v>96</v>
      </c>
      <c r="G17" s="22" t="s">
        <v>96</v>
      </c>
      <c r="H17" s="22" t="s">
        <v>96</v>
      </c>
      <c r="I17" s="23" t="s">
        <v>96</v>
      </c>
      <c r="J17" s="4">
        <v>70</v>
      </c>
      <c r="K17" s="4">
        <v>70</v>
      </c>
      <c r="L17" s="4">
        <v>70</v>
      </c>
      <c r="M17" s="4">
        <v>0</v>
      </c>
      <c r="N17" s="4">
        <v>0</v>
      </c>
      <c r="O17" s="4">
        <v>0</v>
      </c>
      <c r="P17" s="9">
        <f t="shared" si="0"/>
        <v>30</v>
      </c>
    </row>
    <row r="18" spans="2:16" x14ac:dyDescent="0.25">
      <c r="B18" s="6">
        <f t="shared" si="1"/>
        <v>10</v>
      </c>
      <c r="C18" s="17" t="s">
        <v>86</v>
      </c>
      <c r="D18" s="21" t="s">
        <v>97</v>
      </c>
      <c r="E18" s="22" t="s">
        <v>97</v>
      </c>
      <c r="F18" s="22" t="s">
        <v>97</v>
      </c>
      <c r="G18" s="22" t="s">
        <v>97</v>
      </c>
      <c r="H18" s="22" t="s">
        <v>97</v>
      </c>
      <c r="I18" s="23" t="s">
        <v>97</v>
      </c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9">
        <f t="shared" si="0"/>
        <v>42.857142857142854</v>
      </c>
    </row>
    <row r="19" spans="2:16" x14ac:dyDescent="0.25">
      <c r="B19" s="6">
        <f t="shared" si="1"/>
        <v>11</v>
      </c>
      <c r="C19" s="16" t="s">
        <v>87</v>
      </c>
      <c r="D19" s="21" t="s">
        <v>98</v>
      </c>
      <c r="E19" s="22" t="s">
        <v>98</v>
      </c>
      <c r="F19" s="22" t="s">
        <v>98</v>
      </c>
      <c r="G19" s="22" t="s">
        <v>98</v>
      </c>
      <c r="H19" s="22" t="s">
        <v>98</v>
      </c>
      <c r="I19" s="23" t="s">
        <v>98</v>
      </c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9">
        <f t="shared" si="0"/>
        <v>42.857142857142854</v>
      </c>
    </row>
    <row r="20" spans="2:16" x14ac:dyDescent="0.25">
      <c r="B20" s="6">
        <f t="shared" si="1"/>
        <v>12</v>
      </c>
      <c r="C20" s="17" t="s">
        <v>88</v>
      </c>
      <c r="D20" s="21" t="s">
        <v>99</v>
      </c>
      <c r="E20" s="22" t="s">
        <v>99</v>
      </c>
      <c r="F20" s="22" t="s">
        <v>99</v>
      </c>
      <c r="G20" s="22" t="s">
        <v>99</v>
      </c>
      <c r="H20" s="22" t="s">
        <v>99</v>
      </c>
      <c r="I20" s="23" t="s">
        <v>99</v>
      </c>
      <c r="J20" s="4">
        <v>70</v>
      </c>
      <c r="K20" s="4">
        <v>70</v>
      </c>
      <c r="L20" s="4">
        <v>70</v>
      </c>
      <c r="M20" s="4">
        <v>0</v>
      </c>
      <c r="N20" s="4">
        <v>0</v>
      </c>
      <c r="O20" s="4">
        <v>0</v>
      </c>
      <c r="P20" s="9">
        <f t="shared" si="0"/>
        <v>30</v>
      </c>
    </row>
    <row r="21" spans="2:16" x14ac:dyDescent="0.25">
      <c r="C21" s="24"/>
      <c r="D21" s="24"/>
      <c r="E21" s="1"/>
      <c r="H21" s="30" t="s">
        <v>18</v>
      </c>
      <c r="I21" s="30"/>
      <c r="J21" s="10">
        <f t="shared" ref="J21:P21" si="2">COUNTIF(J9:J20,"&gt;=70")</f>
        <v>12</v>
      </c>
      <c r="K21" s="10">
        <f t="shared" si="2"/>
        <v>12</v>
      </c>
      <c r="L21" s="10">
        <f t="shared" si="2"/>
        <v>12</v>
      </c>
      <c r="M21" s="10">
        <f t="shared" si="2"/>
        <v>0</v>
      </c>
      <c r="N21" s="10">
        <f t="shared" si="2"/>
        <v>0</v>
      </c>
      <c r="O21" s="10">
        <f t="shared" si="2"/>
        <v>0</v>
      </c>
      <c r="P21" s="14">
        <f t="shared" si="2"/>
        <v>0</v>
      </c>
    </row>
    <row r="22" spans="2:16" x14ac:dyDescent="0.25">
      <c r="C22" s="24"/>
      <c r="D22" s="24"/>
      <c r="E22" s="7"/>
      <c r="H22" s="31" t="s">
        <v>19</v>
      </c>
      <c r="I22" s="31"/>
      <c r="J22" s="11">
        <f t="shared" ref="J22:P22" si="3">COUNTIF(J9:J20,"&lt;70")</f>
        <v>0</v>
      </c>
      <c r="K22" s="11">
        <f t="shared" si="3"/>
        <v>0</v>
      </c>
      <c r="L22" s="11">
        <f t="shared" si="3"/>
        <v>0</v>
      </c>
      <c r="M22" s="11">
        <f t="shared" si="3"/>
        <v>12</v>
      </c>
      <c r="N22" s="11">
        <f t="shared" si="3"/>
        <v>12</v>
      </c>
      <c r="O22" s="11">
        <f t="shared" si="3"/>
        <v>12</v>
      </c>
      <c r="P22" s="11">
        <f t="shared" si="3"/>
        <v>12</v>
      </c>
    </row>
    <row r="23" spans="2:16" x14ac:dyDescent="0.25">
      <c r="C23" s="24"/>
      <c r="D23" s="24"/>
      <c r="E23" s="24"/>
      <c r="H23" s="31" t="s">
        <v>20</v>
      </c>
      <c r="I23" s="31"/>
      <c r="J23" s="11">
        <f t="shared" ref="J23:P23" si="4">COUNT(J9:J20)</f>
        <v>12</v>
      </c>
      <c r="K23" s="11">
        <f t="shared" si="4"/>
        <v>12</v>
      </c>
      <c r="L23" s="11">
        <f t="shared" si="4"/>
        <v>12</v>
      </c>
      <c r="M23" s="11">
        <f t="shared" si="4"/>
        <v>12</v>
      </c>
      <c r="N23" s="11">
        <f t="shared" si="4"/>
        <v>12</v>
      </c>
      <c r="O23" s="11">
        <f t="shared" si="4"/>
        <v>12</v>
      </c>
      <c r="P23" s="11">
        <f t="shared" si="4"/>
        <v>12</v>
      </c>
    </row>
    <row r="24" spans="2:16" x14ac:dyDescent="0.25">
      <c r="C24" s="24"/>
      <c r="D24" s="24"/>
      <c r="E24" s="1"/>
      <c r="H24" s="32" t="s">
        <v>15</v>
      </c>
      <c r="I24" s="32"/>
      <c r="J24" s="12">
        <f>J21/J23</f>
        <v>1</v>
      </c>
      <c r="K24" s="13">
        <f t="shared" ref="K24:P24" si="5">K21/K23</f>
        <v>1</v>
      </c>
      <c r="L24" s="13">
        <f t="shared" si="5"/>
        <v>1</v>
      </c>
      <c r="M24" s="13">
        <f t="shared" si="5"/>
        <v>0</v>
      </c>
      <c r="N24" s="13">
        <f t="shared" si="5"/>
        <v>0</v>
      </c>
      <c r="O24" s="13">
        <f t="shared" si="5"/>
        <v>0</v>
      </c>
      <c r="P24" s="13">
        <f t="shared" si="5"/>
        <v>0</v>
      </c>
    </row>
    <row r="25" spans="2:16" x14ac:dyDescent="0.25">
      <c r="C25" s="24"/>
      <c r="D25" s="24"/>
      <c r="E25" s="1"/>
      <c r="H25" s="32" t="s">
        <v>16</v>
      </c>
      <c r="I25" s="32"/>
      <c r="J25" s="12">
        <f>J22/J23</f>
        <v>0</v>
      </c>
      <c r="K25" s="12">
        <f t="shared" ref="K25:P25" si="6">K22/K23</f>
        <v>0</v>
      </c>
      <c r="L25" s="13">
        <f t="shared" si="6"/>
        <v>0</v>
      </c>
      <c r="M25" s="13">
        <f t="shared" si="6"/>
        <v>1</v>
      </c>
      <c r="N25" s="13">
        <f t="shared" si="6"/>
        <v>1</v>
      </c>
      <c r="O25" s="13">
        <f t="shared" si="6"/>
        <v>1</v>
      </c>
      <c r="P25" s="13">
        <f t="shared" si="6"/>
        <v>1</v>
      </c>
    </row>
    <row r="26" spans="2:16" x14ac:dyDescent="0.25">
      <c r="C26" s="24"/>
      <c r="D26" s="24"/>
      <c r="E26" s="7"/>
    </row>
    <row r="27" spans="2:16" x14ac:dyDescent="0.25">
      <c r="C27" s="1"/>
      <c r="D27" s="1"/>
      <c r="E27" s="7"/>
    </row>
    <row r="28" spans="2:16" x14ac:dyDescent="0.25">
      <c r="J28" s="33" t="s">
        <v>23</v>
      </c>
      <c r="K28" s="33"/>
      <c r="L28" s="33"/>
      <c r="M28" s="33"/>
      <c r="N28" s="33"/>
      <c r="O28" s="33"/>
    </row>
    <row r="29" spans="2:16" x14ac:dyDescent="0.25">
      <c r="J29" s="27" t="s">
        <v>17</v>
      </c>
      <c r="K29" s="27"/>
      <c r="L29" s="27"/>
      <c r="M29" s="27"/>
      <c r="N29" s="27"/>
      <c r="O29" s="27"/>
    </row>
  </sheetData>
  <mergeCells count="34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19:I19"/>
    <mergeCell ref="D20:I20"/>
    <mergeCell ref="C21:D21"/>
    <mergeCell ref="H21:I21"/>
    <mergeCell ref="C22:D22"/>
    <mergeCell ref="H22:I22"/>
    <mergeCell ref="C26:D26"/>
    <mergeCell ref="J28:O28"/>
    <mergeCell ref="J29:O29"/>
    <mergeCell ref="C23:E23"/>
    <mergeCell ref="H23:I23"/>
    <mergeCell ref="C24:D24"/>
    <mergeCell ref="H24:I24"/>
    <mergeCell ref="C25:D25"/>
    <mergeCell ref="H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23"/>
  <sheetViews>
    <sheetView tabSelected="1" topLeftCell="A4" zoomScale="84" zoomScaleNormal="84" workbookViewId="0">
      <selection activeCell="N12" sqref="N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" customWidth="1"/>
    <col min="13" max="13" width="7.42578125" customWidth="1"/>
    <col min="14" max="14" width="10.5703125" customWidth="1"/>
    <col min="15" max="15" width="8.7109375" customWidth="1"/>
    <col min="16" max="17" width="5.7109375" customWidth="1"/>
  </cols>
  <sheetData>
    <row r="2" spans="2:16" ht="15.75" x14ac:dyDescent="0.2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"/>
      <c r="P2" s="2"/>
    </row>
    <row r="3" spans="2:16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</row>
    <row r="4" spans="2:16" x14ac:dyDescent="0.25">
      <c r="C4" t="s">
        <v>0</v>
      </c>
      <c r="D4" s="34" t="s">
        <v>108</v>
      </c>
      <c r="E4" s="34"/>
      <c r="F4" s="34"/>
      <c r="G4" s="34"/>
      <c r="I4" t="s">
        <v>1</v>
      </c>
      <c r="J4" s="25" t="s">
        <v>121</v>
      </c>
      <c r="K4" s="25"/>
      <c r="M4" t="s">
        <v>2</v>
      </c>
      <c r="N4" s="15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25" t="s">
        <v>75</v>
      </c>
      <c r="E6" s="25"/>
      <c r="F6" s="25"/>
      <c r="G6" s="25"/>
      <c r="I6" s="24" t="s">
        <v>21</v>
      </c>
      <c r="J6" s="24"/>
      <c r="K6" s="28" t="s">
        <v>23</v>
      </c>
      <c r="L6" s="28"/>
      <c r="M6" s="28"/>
      <c r="N6" s="28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16" t="s">
        <v>109</v>
      </c>
      <c r="D9" s="21" t="s">
        <v>115</v>
      </c>
      <c r="E9" s="22" t="s">
        <v>115</v>
      </c>
      <c r="F9" s="22" t="s">
        <v>115</v>
      </c>
      <c r="G9" s="22" t="s">
        <v>115</v>
      </c>
      <c r="H9" s="22" t="s">
        <v>115</v>
      </c>
      <c r="I9" s="23" t="s">
        <v>115</v>
      </c>
      <c r="J9" s="4">
        <v>100</v>
      </c>
      <c r="K9" s="4">
        <v>85</v>
      </c>
      <c r="L9" s="4">
        <v>85</v>
      </c>
      <c r="M9" s="4"/>
      <c r="N9" s="4"/>
      <c r="O9" s="9">
        <f t="shared" ref="O9:O14" si="0">SUM(J9:N9)/7</f>
        <v>38.571428571428569</v>
      </c>
    </row>
    <row r="10" spans="2:16" x14ac:dyDescent="0.25">
      <c r="B10" s="6">
        <f>B9+1</f>
        <v>2</v>
      </c>
      <c r="C10" s="17" t="s">
        <v>110</v>
      </c>
      <c r="D10" s="21" t="s">
        <v>116</v>
      </c>
      <c r="E10" s="22" t="s">
        <v>116</v>
      </c>
      <c r="F10" s="22" t="s">
        <v>116</v>
      </c>
      <c r="G10" s="22" t="s">
        <v>116</v>
      </c>
      <c r="H10" s="22" t="s">
        <v>116</v>
      </c>
      <c r="I10" s="23" t="s">
        <v>116</v>
      </c>
      <c r="J10" s="4">
        <v>100</v>
      </c>
      <c r="K10" s="4">
        <v>70</v>
      </c>
      <c r="L10" s="4">
        <v>70</v>
      </c>
      <c r="M10" s="4"/>
      <c r="N10" s="4"/>
      <c r="O10" s="9">
        <f t="shared" si="0"/>
        <v>34.285714285714285</v>
      </c>
    </row>
    <row r="11" spans="2:16" x14ac:dyDescent="0.25">
      <c r="B11" s="6">
        <f t="shared" ref="B11:B14" si="1">B10+1</f>
        <v>3</v>
      </c>
      <c r="C11" s="16" t="s">
        <v>111</v>
      </c>
      <c r="D11" s="21" t="s">
        <v>117</v>
      </c>
      <c r="E11" s="22" t="s">
        <v>117</v>
      </c>
      <c r="F11" s="22" t="s">
        <v>117</v>
      </c>
      <c r="G11" s="22" t="s">
        <v>117</v>
      </c>
      <c r="H11" s="22" t="s">
        <v>117</v>
      </c>
      <c r="I11" s="23" t="s">
        <v>117</v>
      </c>
      <c r="J11" s="4">
        <v>100</v>
      </c>
      <c r="K11" s="4">
        <v>85</v>
      </c>
      <c r="L11" s="4">
        <v>85</v>
      </c>
      <c r="M11" s="4"/>
      <c r="N11" s="4"/>
      <c r="O11" s="9">
        <f t="shared" si="0"/>
        <v>38.571428571428569</v>
      </c>
    </row>
    <row r="12" spans="2:16" x14ac:dyDescent="0.25">
      <c r="B12" s="6">
        <f t="shared" si="1"/>
        <v>4</v>
      </c>
      <c r="C12" s="17" t="s">
        <v>112</v>
      </c>
      <c r="D12" s="21" t="s">
        <v>118</v>
      </c>
      <c r="E12" s="22" t="s">
        <v>118</v>
      </c>
      <c r="F12" s="22" t="s">
        <v>118</v>
      </c>
      <c r="G12" s="22" t="s">
        <v>118</v>
      </c>
      <c r="H12" s="22" t="s">
        <v>118</v>
      </c>
      <c r="I12" s="23" t="s">
        <v>118</v>
      </c>
      <c r="J12" s="4">
        <v>100</v>
      </c>
      <c r="K12" s="4">
        <v>90</v>
      </c>
      <c r="L12" s="4">
        <v>90</v>
      </c>
      <c r="M12" s="4"/>
      <c r="N12" s="4"/>
      <c r="O12" s="9">
        <f t="shared" si="0"/>
        <v>40</v>
      </c>
    </row>
    <row r="13" spans="2:16" x14ac:dyDescent="0.25">
      <c r="B13" s="6">
        <f t="shared" si="1"/>
        <v>5</v>
      </c>
      <c r="C13" s="16" t="s">
        <v>113</v>
      </c>
      <c r="D13" s="21" t="s">
        <v>119</v>
      </c>
      <c r="E13" s="22" t="s">
        <v>119</v>
      </c>
      <c r="F13" s="22" t="s">
        <v>119</v>
      </c>
      <c r="G13" s="22" t="s">
        <v>119</v>
      </c>
      <c r="H13" s="22" t="s">
        <v>119</v>
      </c>
      <c r="I13" s="23" t="s">
        <v>119</v>
      </c>
      <c r="J13" s="4">
        <v>100</v>
      </c>
      <c r="K13" s="4">
        <v>100</v>
      </c>
      <c r="L13" s="4">
        <v>100</v>
      </c>
      <c r="M13" s="4"/>
      <c r="N13" s="4"/>
      <c r="O13" s="9">
        <f t="shared" si="0"/>
        <v>42.857142857142854</v>
      </c>
    </row>
    <row r="14" spans="2:16" x14ac:dyDescent="0.25">
      <c r="B14" s="6">
        <f t="shared" si="1"/>
        <v>6</v>
      </c>
      <c r="C14" s="17" t="s">
        <v>114</v>
      </c>
      <c r="D14" s="21" t="s">
        <v>120</v>
      </c>
      <c r="E14" s="22" t="s">
        <v>120</v>
      </c>
      <c r="F14" s="22" t="s">
        <v>120</v>
      </c>
      <c r="G14" s="22" t="s">
        <v>120</v>
      </c>
      <c r="H14" s="22" t="s">
        <v>120</v>
      </c>
      <c r="I14" s="23" t="s">
        <v>120</v>
      </c>
      <c r="J14" s="4">
        <v>100</v>
      </c>
      <c r="K14" s="4">
        <v>85</v>
      </c>
      <c r="L14" s="4">
        <v>85</v>
      </c>
      <c r="M14" s="4"/>
      <c r="N14" s="4"/>
      <c r="O14" s="9">
        <f t="shared" si="0"/>
        <v>38.571428571428569</v>
      </c>
    </row>
    <row r="15" spans="2:16" x14ac:dyDescent="0.25">
      <c r="C15" s="24"/>
      <c r="D15" s="24"/>
      <c r="E15" s="1"/>
      <c r="H15" s="30" t="s">
        <v>18</v>
      </c>
      <c r="I15" s="30"/>
      <c r="J15" s="10">
        <f t="shared" ref="J15:O15" si="2">COUNTIF(J9:J14,"&gt;=70")</f>
        <v>6</v>
      </c>
      <c r="K15" s="10">
        <f t="shared" si="2"/>
        <v>6</v>
      </c>
      <c r="L15" s="10">
        <f t="shared" si="2"/>
        <v>6</v>
      </c>
      <c r="M15" s="10">
        <f t="shared" si="2"/>
        <v>0</v>
      </c>
      <c r="N15" s="10">
        <f t="shared" si="2"/>
        <v>0</v>
      </c>
      <c r="O15" s="14">
        <f t="shared" si="2"/>
        <v>0</v>
      </c>
    </row>
    <row r="16" spans="2:16" x14ac:dyDescent="0.25">
      <c r="C16" s="24"/>
      <c r="D16" s="24"/>
      <c r="E16" s="7"/>
      <c r="H16" s="31" t="s">
        <v>19</v>
      </c>
      <c r="I16" s="31"/>
      <c r="J16" s="11">
        <f t="shared" ref="J16:O16" si="3">COUNTIF(J9:J14,"&lt;70")</f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6</v>
      </c>
    </row>
    <row r="17" spans="3:15" x14ac:dyDescent="0.25">
      <c r="C17" s="24"/>
      <c r="D17" s="24"/>
      <c r="E17" s="24"/>
      <c r="H17" s="31" t="s">
        <v>20</v>
      </c>
      <c r="I17" s="31"/>
      <c r="J17" s="11">
        <f t="shared" ref="J17:O17" si="4">COUNT(J9:J14)</f>
        <v>6</v>
      </c>
      <c r="K17" s="11">
        <f t="shared" si="4"/>
        <v>6</v>
      </c>
      <c r="L17" s="11">
        <f t="shared" si="4"/>
        <v>6</v>
      </c>
      <c r="M17" s="11">
        <f t="shared" si="4"/>
        <v>0</v>
      </c>
      <c r="N17" s="11">
        <f t="shared" si="4"/>
        <v>0</v>
      </c>
      <c r="O17" s="11">
        <f t="shared" si="4"/>
        <v>6</v>
      </c>
    </row>
    <row r="18" spans="3:15" x14ac:dyDescent="0.25">
      <c r="C18" s="24"/>
      <c r="D18" s="24"/>
      <c r="E18" s="1"/>
      <c r="H18" s="32" t="s">
        <v>15</v>
      </c>
      <c r="I18" s="32"/>
      <c r="J18" s="12">
        <f>J15/J17</f>
        <v>1</v>
      </c>
      <c r="K18" s="13">
        <f t="shared" ref="K18:O18" si="5">K15/K17</f>
        <v>1</v>
      </c>
      <c r="L18" s="13">
        <f t="shared" si="5"/>
        <v>1</v>
      </c>
      <c r="M18" s="13" t="e">
        <f t="shared" si="5"/>
        <v>#DIV/0!</v>
      </c>
      <c r="N18" s="13" t="e">
        <f t="shared" si="5"/>
        <v>#DIV/0!</v>
      </c>
      <c r="O18" s="13">
        <f t="shared" si="5"/>
        <v>0</v>
      </c>
    </row>
    <row r="19" spans="3:15" x14ac:dyDescent="0.25">
      <c r="C19" s="24"/>
      <c r="D19" s="24"/>
      <c r="E19" s="1"/>
      <c r="H19" s="32" t="s">
        <v>16</v>
      </c>
      <c r="I19" s="32"/>
      <c r="J19" s="12">
        <f>J16/J17</f>
        <v>0</v>
      </c>
      <c r="K19" s="12">
        <f t="shared" ref="K19:O19" si="6">K16/K17</f>
        <v>0</v>
      </c>
      <c r="L19" s="13">
        <f t="shared" si="6"/>
        <v>0</v>
      </c>
      <c r="M19" s="13" t="e">
        <f t="shared" si="6"/>
        <v>#DIV/0!</v>
      </c>
      <c r="N19" s="13" t="e">
        <f t="shared" si="6"/>
        <v>#DIV/0!</v>
      </c>
      <c r="O19" s="13">
        <f t="shared" si="6"/>
        <v>1</v>
      </c>
    </row>
    <row r="20" spans="3:15" x14ac:dyDescent="0.25">
      <c r="C20" s="24"/>
      <c r="D20" s="24"/>
      <c r="E20" s="7"/>
    </row>
    <row r="21" spans="3:15" x14ac:dyDescent="0.25">
      <c r="C21" s="1"/>
      <c r="D21" s="1"/>
      <c r="E21" s="7"/>
    </row>
    <row r="22" spans="3:15" x14ac:dyDescent="0.25">
      <c r="J22" s="33" t="s">
        <v>23</v>
      </c>
      <c r="K22" s="33"/>
      <c r="L22" s="33"/>
      <c r="M22" s="33"/>
      <c r="N22" s="33"/>
    </row>
    <row r="23" spans="3:15" x14ac:dyDescent="0.25">
      <c r="J23" s="27" t="s">
        <v>17</v>
      </c>
      <c r="K23" s="27"/>
      <c r="L23" s="27"/>
      <c r="M23" s="27"/>
      <c r="N23" s="27"/>
    </row>
  </sheetData>
  <mergeCells count="27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4:I14"/>
    <mergeCell ref="C15:D15"/>
    <mergeCell ref="H15:I15"/>
    <mergeCell ref="C16:D16"/>
    <mergeCell ref="H16:I16"/>
    <mergeCell ref="C20:D20"/>
    <mergeCell ref="J22:N22"/>
    <mergeCell ref="J23:N23"/>
    <mergeCell ref="C17:E17"/>
    <mergeCell ref="H17:I17"/>
    <mergeCell ref="C18:D18"/>
    <mergeCell ref="H18:I18"/>
    <mergeCell ref="C19:D19"/>
    <mergeCell ref="H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MAN_AV_602A</vt:lpstr>
      <vt:lpstr>DIS_ASIS_602A</vt:lpstr>
      <vt:lpstr>DIS_ASIS_602B</vt:lpstr>
      <vt:lpstr>SISTYMAQ_FL_502U</vt:lpstr>
      <vt:lpstr>ANALISIS_FL_511A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Palacios</cp:lastModifiedBy>
  <cp:lastPrinted>2023-03-21T15:13:53Z</cp:lastPrinted>
  <dcterms:created xsi:type="dcterms:W3CDTF">2023-03-14T19:16:59Z</dcterms:created>
  <dcterms:modified xsi:type="dcterms:W3CDTF">2023-05-09T21:06:30Z</dcterms:modified>
</cp:coreProperties>
</file>