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S SGI 2023\1 REPORTE FEBJUL 2023\"/>
    </mc:Choice>
  </mc:AlternateContent>
  <xr:revisionPtr revIDLastSave="0" documentId="8_{6105FDF6-B81A-405D-9532-90CC8885441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0" l="1"/>
  <c r="L16" i="10"/>
  <c r="I16" i="10"/>
  <c r="N15" i="10"/>
  <c r="L15" i="10"/>
  <c r="I15" i="10"/>
  <c r="N14" i="10"/>
  <c r="L14" i="10"/>
  <c r="I14" i="10"/>
  <c r="L14" i="25"/>
  <c r="N14" i="25"/>
  <c r="L15" i="25"/>
  <c r="N15" i="25"/>
  <c r="L16" i="25"/>
  <c r="N16" i="25"/>
  <c r="C18" i="25"/>
  <c r="D18" i="25"/>
  <c r="E18" i="25"/>
  <c r="I18" i="25" s="1"/>
  <c r="J18" i="25" s="1"/>
  <c r="H18" i="25"/>
  <c r="L18" i="25"/>
  <c r="C19" i="25"/>
  <c r="D19" i="25"/>
  <c r="E19" i="25"/>
  <c r="H19" i="25"/>
  <c r="I19" i="25"/>
  <c r="J19" i="25" s="1"/>
  <c r="L19" i="25"/>
  <c r="C20" i="25"/>
  <c r="D20" i="25"/>
  <c r="E20" i="25"/>
  <c r="H20" i="25"/>
  <c r="I20" i="25"/>
  <c r="J20" i="25"/>
  <c r="L20" i="25"/>
  <c r="C21" i="25"/>
  <c r="D21" i="25"/>
  <c r="E21" i="25"/>
  <c r="H21" i="25" s="1"/>
  <c r="C22" i="25"/>
  <c r="D22" i="25"/>
  <c r="E22" i="25"/>
  <c r="I22" i="25" s="1"/>
  <c r="J22" i="25" s="1"/>
  <c r="H22" i="25"/>
  <c r="L22" i="25"/>
  <c r="C23" i="25"/>
  <c r="D23" i="25"/>
  <c r="E23" i="25"/>
  <c r="H23" i="25" s="1"/>
  <c r="I23" i="25"/>
  <c r="J23" i="25" s="1"/>
  <c r="L23" i="25"/>
  <c r="C24" i="25"/>
  <c r="D24" i="25"/>
  <c r="E24" i="25"/>
  <c r="H24" i="25"/>
  <c r="I24" i="25"/>
  <c r="J24" i="25"/>
  <c r="L24" i="25"/>
  <c r="C25" i="25"/>
  <c r="D25" i="25"/>
  <c r="E25" i="25"/>
  <c r="H25" i="25" s="1"/>
  <c r="L25" i="25"/>
  <c r="C26" i="25"/>
  <c r="D26" i="25"/>
  <c r="E26" i="25"/>
  <c r="I26" i="25" s="1"/>
  <c r="J26" i="25" s="1"/>
  <c r="H26" i="25"/>
  <c r="L26" i="25"/>
  <c r="N17" i="24"/>
  <c r="N16" i="24"/>
  <c r="N15" i="24"/>
  <c r="N14" i="24"/>
  <c r="I15" i="23"/>
  <c r="L15" i="23"/>
  <c r="L21" i="25" l="1"/>
  <c r="I25" i="25"/>
  <c r="J25" i="25" s="1"/>
  <c r="I21" i="25"/>
  <c r="J21" i="25" s="1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A25" i="25"/>
  <c r="A24" i="25"/>
  <c r="A23" i="25"/>
  <c r="A22" i="25"/>
  <c r="A21" i="25"/>
  <c r="A20" i="25"/>
  <c r="A19" i="25"/>
  <c r="A18" i="25"/>
  <c r="B10" i="25"/>
  <c r="B37" i="25" s="1"/>
  <c r="H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I16" i="22" l="1"/>
  <c r="L17" i="22"/>
  <c r="L16" i="22"/>
  <c r="I14" i="22"/>
  <c r="I17" i="22"/>
  <c r="I15" i="22"/>
  <c r="L17" i="25"/>
  <c r="L27" i="25"/>
  <c r="H27" i="25"/>
  <c r="E28" i="25"/>
  <c r="E28" i="24"/>
  <c r="L14" i="23"/>
  <c r="L16" i="23"/>
  <c r="L17" i="23"/>
  <c r="L18" i="23"/>
  <c r="E29" i="23"/>
  <c r="L14" i="22"/>
  <c r="E18" i="22"/>
  <c r="I19" i="10"/>
  <c r="L19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  <c r="D14" i="22" l="1"/>
  <c r="D14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<sst xmlns="http://schemas.openxmlformats.org/spreadsheetml/2006/main" count="211" uniqueCount="57">
  <si>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</si>
  <si>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</si>
  <si>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</si>
  <si>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</si>
  <si>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</si>
  <si>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</si>
  <si>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</si>
  <si>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</si>
  <si>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</si>
  <si>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</si>
  <si>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</si>
  <si>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</si>
  <si>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</si>
  <si>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</si>
  <si>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</si>
  <si>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</si>
  <si>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</si>
  <si>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</si>
  <si>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</si>
  <si>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</si>
  <si>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</si>
  <si>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</si>
  <si>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</si>
  <si>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</si>
  <si>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</si>
  <si>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</si>
  <si>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</si>
  <si>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</si>
  <si>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</si>
  <si>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</si>
  <si>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</si>
  <si>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</si>
  <si>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</si>
  <si>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</si>
  <si>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</si>
  <si>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</si>
  <si>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</si>
  <si>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</si>
  <si>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910A</t>
  </si>
  <si>
    <t>102A</t>
  </si>
  <si>
    <t>102B</t>
  </si>
  <si>
    <t>510A</t>
  </si>
  <si>
    <t>S/E</t>
  </si>
  <si>
    <t>II</t>
  </si>
  <si>
    <t>III</t>
  </si>
  <si>
    <t>IV</t>
  </si>
  <si>
    <t>M.E. GUADALUPE  ZETINA  CRUZ</t>
  </si>
  <si>
    <t>DIVISIÓN DE INGENIERÍA INFORMATICA</t>
  </si>
  <si>
    <t xml:space="preserve">DIVISIÓN DE INGENIERÍA </t>
  </si>
  <si>
    <t>FEBRERO-JULIO 2023</t>
  </si>
  <si>
    <t>DESARROLLO  SUSTENTABLE</t>
  </si>
  <si>
    <t>ARQUITECTURA DE  COMPUTADORAS</t>
  </si>
  <si>
    <t>CALIDAD EN LOS SISTEMAS DE INFORMACION</t>
  </si>
  <si>
    <t>210-A</t>
  </si>
  <si>
    <t>410-A</t>
  </si>
  <si>
    <t>610-A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</si>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</sst>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21" zoomScale="114" zoomScaleNormal="85" zoomScaleSheetLayoutView="100" workbookViewId="0">
      <selection activeCell="M14" sqref="M14:M1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3</v>
      </c>
      <c r="I8" s="36" t="s">
        <v>7</v>
      </c>
      <c r="J8" s="36"/>
      <c r="K8" s="36"/>
      <c r="L8" s="30" t="s">
        <v>56</v>
      </c>
      <c r="M8" s="30"/>
      <c r="N8" s="30"/>
    </row>
    <row r="10" spans="1:14" x14ac:dyDescent="0.3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">
        <v>50</v>
      </c>
      <c r="B14" s="9" t="s">
        <v>21</v>
      </c>
      <c r="C14" s="9" t="s">
        <v>53</v>
      </c>
      <c r="D14" s="9" t="s">
        <v>35</v>
      </c>
      <c r="E14" s="9">
        <v>24</v>
      </c>
      <c r="F14" s="9">
        <v>22</v>
      </c>
      <c r="G14" s="9"/>
      <c r="H14" s="10"/>
      <c r="I14" s="9">
        <f t="shared" ref="I14:I16" si="0">(E14-SUM(F14:G14))-K14</f>
        <v>2</v>
      </c>
      <c r="J14" s="10"/>
      <c r="K14" s="9">
        <v>0</v>
      </c>
      <c r="L14" s="10">
        <f t="shared" ref="L14:L16" si="1">K14/E14</f>
        <v>0</v>
      </c>
      <c r="M14" s="42">
        <v>85</v>
      </c>
      <c r="N14" s="15">
        <f>18/24</f>
        <v>0.75</v>
      </c>
    </row>
    <row r="15" spans="1:14" s="11" customFormat="1" ht="24.9" x14ac:dyDescent="0.3">
      <c r="A15" s="9" t="s">
        <v>51</v>
      </c>
      <c r="B15" s="9" t="s">
        <v>21</v>
      </c>
      <c r="C15" s="9" t="s">
        <v>54</v>
      </c>
      <c r="D15" s="9" t="s">
        <v>35</v>
      </c>
      <c r="E15" s="9">
        <v>24</v>
      </c>
      <c r="F15" s="9">
        <v>21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si="1"/>
        <v>0</v>
      </c>
      <c r="M15" s="42">
        <v>79</v>
      </c>
      <c r="N15" s="15">
        <f>21/24</f>
        <v>0.875</v>
      </c>
    </row>
    <row r="16" spans="1:14" s="11" customFormat="1" ht="24.9" x14ac:dyDescent="0.3">
      <c r="A16" s="9" t="s">
        <v>52</v>
      </c>
      <c r="B16" s="9" t="s">
        <v>21</v>
      </c>
      <c r="C16" s="9" t="s">
        <v>55</v>
      </c>
      <c r="D16" s="9" t="s">
        <v>35</v>
      </c>
      <c r="E16" s="9">
        <v>17</v>
      </c>
      <c r="F16" s="9">
        <v>15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42">
        <v>81</v>
      </c>
      <c r="N16" s="15">
        <f>11/17</f>
        <v>0.6470588235294118</v>
      </c>
    </row>
    <row r="17" spans="1:14" s="11" customFormat="1" x14ac:dyDescent="0.3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65</v>
      </c>
      <c r="F19" s="17">
        <f>SUM(F14:F18)</f>
        <v>58</v>
      </c>
      <c r="G19" s="17"/>
      <c r="H19" s="18"/>
      <c r="I19" s="17">
        <f t="shared" ref="I19" si="3">(E19-SUM(F19:G19))-K19</f>
        <v>7</v>
      </c>
      <c r="J19" s="18"/>
      <c r="K19" s="17">
        <v>0</v>
      </c>
      <c r="L19" s="18">
        <f t="shared" ref="L19" si="4">K19/E19</f>
        <v>0</v>
      </c>
      <c r="M19" s="17">
        <f>AVERAGE(M14:M18)</f>
        <v>81.666666666666671</v>
      </c>
      <c r="N19" s="19">
        <f>AVERAGE(N14:N18)</f>
        <v>0.75735294117647056</v>
      </c>
    </row>
    <row r="21" spans="1:14" ht="120" customHeight="1" x14ac:dyDescent="0.3">
      <c r="A21" s="33" t="s">
        <v>26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3" spans="1:14" x14ac:dyDescent="0.3">
      <c r="A23" s="12"/>
    </row>
    <row r="24" spans="1:14" x14ac:dyDescent="0.3">
      <c r="B24" s="27" t="s">
        <v>27</v>
      </c>
      <c r="C24" s="27"/>
      <c r="D24" s="27"/>
      <c r="G24" s="28" t="s">
        <v>28</v>
      </c>
      <c r="H24" s="28"/>
      <c r="I24" s="28"/>
      <c r="J24" s="28"/>
    </row>
    <row r="25" spans="1:14" ht="62.25" customHeight="1" x14ac:dyDescent="0.3">
      <c r="B25" s="29"/>
      <c r="C25" s="29"/>
      <c r="D25" s="29"/>
      <c r="G25" s="30"/>
      <c r="H25" s="30"/>
      <c r="I25" s="30"/>
      <c r="J25" s="30"/>
    </row>
    <row r="26" spans="1:14" hidden="1" x14ac:dyDescent="0.3">
      <c r="A26" s="23" t="e">
        <v>#REF!</v>
      </c>
      <c r="B26" s="23"/>
      <c r="C26" s="6"/>
      <c r="E26" s="23"/>
      <c r="F26" s="23"/>
      <c r="G26" s="23"/>
      <c r="H26" s="23"/>
    </row>
    <row r="27" spans="1:14" hidden="1" x14ac:dyDescent="0.3"/>
    <row r="28" spans="1:14" ht="45" customHeight="1" x14ac:dyDescent="0.3">
      <c r="B28" s="24" t="str">
        <f>B10</f>
        <v>L.I. SERGIO PELAYO VAQUERO</v>
      </c>
      <c r="C28" s="24"/>
      <c r="D28" s="24"/>
      <c r="E28" s="13"/>
      <c r="F28" s="13"/>
      <c r="G28" s="24" t="s">
        <v>37</v>
      </c>
      <c r="H28" s="24"/>
      <c r="I28" s="24"/>
      <c r="J28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3" zoomScale="85" zoomScaleNormal="85" zoomScaleSheetLayoutView="100" workbookViewId="0">
      <selection activeCell="G16" sqref="G1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 Julio 2023</v>
      </c>
      <c r="M8" s="30"/>
      <c r="N8" s="30"/>
    </row>
    <row r="10" spans="1:14" x14ac:dyDescent="0.3">
      <c r="A10" s="4" t="s">
        <v>8</v>
      </c>
      <c r="B10" s="30" t="str">
        <f>'1'!B10</f>
        <v>L.I. 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tr">
        <f>'1'!A14</f>
        <v>DESARROLLO  SUSTENTABLE</v>
      </c>
      <c r="B14" s="9" t="s">
        <v>42</v>
      </c>
      <c r="C14" s="9" t="str">
        <f>'1'!C14</f>
        <v>210-A</v>
      </c>
      <c r="D14" s="9" t="str">
        <f>'1'!D14</f>
        <v>IINF</v>
      </c>
      <c r="E14" s="9">
        <f>'1'!E14</f>
        <v>24</v>
      </c>
      <c r="F14" s="9">
        <v>8</v>
      </c>
      <c r="G14" s="9"/>
      <c r="H14" s="10"/>
      <c r="I14" s="9">
        <f t="shared" ref="I14:I18" si="0">(E14-SUM(F14:G14))-K14</f>
        <v>16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4.9" x14ac:dyDescent="0.3">
      <c r="A15" s="9" t="str">
        <f>'1'!A15</f>
        <v>ARQUITECTURA DE  COMPUTADORAS</v>
      </c>
      <c r="B15" s="9" t="s">
        <v>42</v>
      </c>
      <c r="C15" s="9" t="str">
        <f>'1'!C15</f>
        <v>410-A</v>
      </c>
      <c r="D15" s="9" t="str">
        <f>'1'!D15</f>
        <v>IINF</v>
      </c>
      <c r="E15" s="9">
        <f>'1'!E15</f>
        <v>24</v>
      </c>
      <c r="F15" s="9">
        <v>0</v>
      </c>
      <c r="G15" s="9"/>
      <c r="H15" s="10"/>
      <c r="I15" s="9">
        <f t="shared" si="0"/>
        <v>24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4.9" x14ac:dyDescent="0.3">
      <c r="A16" s="9" t="str">
        <f>'1'!A16</f>
        <v>CALIDAD EN LOS SISTEMAS DE INFORMACION</v>
      </c>
      <c r="B16" s="9" t="s">
        <v>42</v>
      </c>
      <c r="C16" s="9" t="str">
        <f>'1'!C16</f>
        <v>610-A</v>
      </c>
      <c r="D16" s="9" t="str">
        <f>'1'!D16</f>
        <v>IINF</v>
      </c>
      <c r="E16" s="9">
        <f>'1'!E16</f>
        <v>17</v>
      </c>
      <c r="F16" s="9">
        <v>0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3">
      <c r="A17" s="9">
        <f>'1'!A17</f>
        <v>0</v>
      </c>
      <c r="B17" s="9" t="s">
        <v>42</v>
      </c>
      <c r="C17" s="9">
        <f>'1'!C17</f>
        <v>0</v>
      </c>
      <c r="D17" s="9">
        <f>'1'!D17</f>
        <v>0</v>
      </c>
      <c r="E17" s="9">
        <f>'1'!E17</f>
        <v>0</v>
      </c>
      <c r="F17" s="9">
        <v>0</v>
      </c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65</v>
      </c>
      <c r="F18" s="17">
        <f>SUM(F14:F17)</f>
        <v>8</v>
      </c>
      <c r="G18" s="17">
        <f>SUM(G14:G17)</f>
        <v>0</v>
      </c>
      <c r="H18" s="18">
        <f>SUM(F18:G18)/E18</f>
        <v>0.12307692307692308</v>
      </c>
      <c r="I18" s="17">
        <f t="shared" si="0"/>
        <v>57</v>
      </c>
      <c r="J18" s="18">
        <f t="shared" ref="J18" si="2">I18/E18</f>
        <v>0.87692307692307692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3">
      <c r="A20" s="33" t="s">
        <v>26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2" spans="1:14" x14ac:dyDescent="0.3">
      <c r="A22" s="12"/>
    </row>
    <row r="23" spans="1:14" x14ac:dyDescent="0.3">
      <c r="B23" s="27" t="s">
        <v>27</v>
      </c>
      <c r="C23" s="27"/>
      <c r="D23" s="27"/>
      <c r="G23" s="28" t="s">
        <v>28</v>
      </c>
      <c r="H23" s="28"/>
      <c r="I23" s="28"/>
      <c r="J23" s="28"/>
    </row>
    <row r="24" spans="1:14" ht="62.25" customHeight="1" x14ac:dyDescent="0.3">
      <c r="B24" s="29"/>
      <c r="C24" s="29"/>
      <c r="D24" s="29"/>
      <c r="G24" s="30"/>
      <c r="H24" s="30"/>
      <c r="I24" s="30"/>
      <c r="J24" s="30"/>
    </row>
    <row r="25" spans="1:14" hidden="1" x14ac:dyDescent="0.3">
      <c r="A25" s="23" t="e">
        <v>#REF!</v>
      </c>
      <c r="B25" s="23"/>
      <c r="C25" s="6"/>
      <c r="E25" s="23"/>
      <c r="F25" s="23"/>
      <c r="G25" s="23"/>
      <c r="H25" s="23"/>
    </row>
    <row r="26" spans="1:14" hidden="1" x14ac:dyDescent="0.3"/>
    <row r="27" spans="1:14" ht="45" customHeight="1" x14ac:dyDescent="0.3">
      <c r="B27" s="24" t="str">
        <f>B10</f>
        <v>L.I. SERGIO PELAYO VAQUERO</v>
      </c>
      <c r="C27" s="24"/>
      <c r="D27" s="24"/>
      <c r="E27" s="13"/>
      <c r="F27" s="13"/>
      <c r="G27" s="24" t="s">
        <v>37</v>
      </c>
      <c r="H27" s="24"/>
      <c r="I27" s="24"/>
      <c r="J2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1" zoomScale="85" zoomScaleNormal="85" zoomScaleSheetLayoutView="100" workbookViewId="0">
      <selection activeCell="S35" sqref="S3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 Julio 2023</v>
      </c>
      <c r="M8" s="30"/>
      <c r="N8" s="30"/>
    </row>
    <row r="10" spans="1:14" x14ac:dyDescent="0.3">
      <c r="A10" s="4" t="s">
        <v>8</v>
      </c>
      <c r="B10" s="30" t="str">
        <f>'1'!B10</f>
        <v>L.I. 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tr">
        <f>'1'!A14</f>
        <v>DESARROLLO  SUSTENTABLE</v>
      </c>
      <c r="B14" s="9" t="s">
        <v>43</v>
      </c>
      <c r="C14" s="9" t="str">
        <f>'1'!C14</f>
        <v>210-A</v>
      </c>
      <c r="D14" s="9" t="str">
        <f>'1'!D14</f>
        <v>IINF</v>
      </c>
      <c r="E14" s="9">
        <f>'1'!E14</f>
        <v>24</v>
      </c>
      <c r="F14" s="9">
        <v>8</v>
      </c>
      <c r="G14" s="9"/>
      <c r="H14" s="10"/>
      <c r="I14" s="9">
        <f t="shared" ref="I14:I29" si="0">(E14-SUM(F14:G14))-K14</f>
        <v>16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32</v>
      </c>
      <c r="B15" s="9" t="s">
        <v>44</v>
      </c>
      <c r="C15" s="9" t="s">
        <v>38</v>
      </c>
      <c r="D15" s="9" t="s">
        <v>35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ht="24.9" x14ac:dyDescent="0.3">
      <c r="A16" s="9" t="str">
        <f>'1'!A15</f>
        <v>ARQUITECTURA DE  COMPUTADORAS</v>
      </c>
      <c r="B16" s="9" t="s">
        <v>43</v>
      </c>
      <c r="C16" s="9" t="str">
        <f>'1'!C15</f>
        <v>410-A</v>
      </c>
      <c r="D16" s="9" t="str">
        <f>'1'!D15</f>
        <v>IINF</v>
      </c>
      <c r="E16" s="9">
        <f>'1'!E15</f>
        <v>24</v>
      </c>
      <c r="F16" s="9">
        <v>34</v>
      </c>
      <c r="G16" s="9"/>
      <c r="H16" s="10"/>
      <c r="I16" s="9">
        <f t="shared" si="0"/>
        <v>-10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ht="24.9" x14ac:dyDescent="0.3">
      <c r="A17" s="9" t="str">
        <f>'1'!A16</f>
        <v>CALIDAD EN LOS SISTEMAS DE INFORMACION</v>
      </c>
      <c r="B17" s="9" t="s">
        <v>43</v>
      </c>
      <c r="C17" s="9" t="str">
        <f>'1'!C16</f>
        <v>610-A</v>
      </c>
      <c r="D17" s="9" t="str">
        <f>'1'!D16</f>
        <v>IINF</v>
      </c>
      <c r="E17" s="9">
        <f>'1'!E16</f>
        <v>17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3">
      <c r="A18" s="9">
        <f>'1'!A17</f>
        <v>0</v>
      </c>
      <c r="B18" s="9" t="s">
        <v>43</v>
      </c>
      <c r="C18" s="9">
        <f>'1'!C17</f>
        <v>0</v>
      </c>
      <c r="D18" s="9">
        <f>'1'!D17</f>
        <v>0</v>
      </c>
      <c r="E18" s="9">
        <f>'1'!E17</f>
        <v>0</v>
      </c>
      <c r="F18" s="9">
        <v>17</v>
      </c>
      <c r="G18" s="9"/>
      <c r="H18" s="10"/>
      <c r="I18" s="9">
        <f t="shared" si="0"/>
        <v>-17</v>
      </c>
      <c r="J18" s="10"/>
      <c r="K18" s="9">
        <v>0</v>
      </c>
      <c r="L18" s="10" t="e">
        <f t="shared" si="1"/>
        <v>#DIV/0!</v>
      </c>
      <c r="M18" s="9">
        <v>91</v>
      </c>
      <c r="N18" s="15">
        <v>0.71</v>
      </c>
    </row>
    <row r="19" spans="1:14" s="11" customFormat="1" ht="24.9" x14ac:dyDescent="0.3">
      <c r="A19" s="9" t="s">
        <v>34</v>
      </c>
      <c r="B19" s="9" t="s">
        <v>44</v>
      </c>
      <c r="C19" s="9" t="s">
        <v>41</v>
      </c>
      <c r="D19" s="9" t="s">
        <v>35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90</v>
      </c>
      <c r="F29" s="17">
        <f>SUM(F14:F28)</f>
        <v>107</v>
      </c>
      <c r="G29" s="17">
        <f>SUM(G14:G28)</f>
        <v>0</v>
      </c>
      <c r="H29" s="18">
        <f>SUM(F29:G29)/E29</f>
        <v>1.1888888888888889</v>
      </c>
      <c r="I29" s="17">
        <f t="shared" si="0"/>
        <v>-17</v>
      </c>
      <c r="J29" s="18">
        <f t="shared" ref="J29" si="4">I29/E29</f>
        <v>-0.18888888888888888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3">
      <c r="A33" s="12"/>
    </row>
    <row r="34" spans="1:10" x14ac:dyDescent="0.3">
      <c r="B34" s="27" t="s">
        <v>27</v>
      </c>
      <c r="C34" s="27"/>
      <c r="D34" s="27"/>
      <c r="G34" s="28" t="s">
        <v>28</v>
      </c>
      <c r="H34" s="28"/>
      <c r="I34" s="28"/>
      <c r="J34" s="28"/>
    </row>
    <row r="35" spans="1:10" ht="62.25" customHeight="1" x14ac:dyDescent="0.3">
      <c r="B35" s="29"/>
      <c r="C35" s="29"/>
      <c r="D35" s="29"/>
      <c r="G35" s="30"/>
      <c r="H35" s="30"/>
      <c r="I35" s="30"/>
      <c r="J35" s="30"/>
    </row>
    <row r="36" spans="1:10" hidden="1" x14ac:dyDescent="0.3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3"/>
    <row r="38" spans="1:10" ht="45" customHeight="1" x14ac:dyDescent="0.3">
      <c r="B38" s="24" t="str">
        <f>B10</f>
        <v>L.I. SERGIO PELAYO VAQUERO</v>
      </c>
      <c r="C38" s="24"/>
      <c r="D38" s="24"/>
      <c r="E38" s="13"/>
      <c r="F38" s="13"/>
      <c r="G38" s="24" t="s">
        <v>37</v>
      </c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139" zoomScaleNormal="85" zoomScaleSheetLayoutView="100" workbookViewId="0">
      <selection activeCell="A14" sqref="A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47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 - Julio 2023</v>
      </c>
      <c r="M8" s="30"/>
      <c r="N8" s="30"/>
    </row>
    <row r="10" spans="1:14" x14ac:dyDescent="0.3">
      <c r="A10" s="4" t="s">
        <v>8</v>
      </c>
      <c r="B10" s="30" t="str">
        <f>'1'!B10</f>
        <v>L.I. 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">
        <v>32</v>
      </c>
      <c r="B14" s="9" t="s">
        <v>45</v>
      </c>
      <c r="C14" s="9" t="s">
        <v>38</v>
      </c>
      <c r="D14" s="9" t="s">
        <v>35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33</v>
      </c>
      <c r="B15" s="9" t="s">
        <v>44</v>
      </c>
      <c r="C15" s="9" t="s">
        <v>39</v>
      </c>
      <c r="D15" s="9" t="s">
        <v>36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33</v>
      </c>
      <c r="B16" s="9" t="s">
        <v>44</v>
      </c>
      <c r="C16" s="9" t="s">
        <v>40</v>
      </c>
      <c r="D16" s="9" t="s">
        <v>36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34</v>
      </c>
      <c r="B17" s="9" t="s">
        <v>45</v>
      </c>
      <c r="C17" s="9" t="s">
        <v>41</v>
      </c>
      <c r="D17" s="9" t="s">
        <v>35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3">
      <c r="B34" s="29"/>
      <c r="C34" s="29"/>
      <c r="D34" s="29"/>
      <c r="G34" s="30"/>
      <c r="H34" s="30"/>
      <c r="I34" s="30"/>
      <c r="J34" s="30"/>
    </row>
    <row r="35" spans="1:10" hidden="1" x14ac:dyDescent="0.3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"/>
    <row r="37" spans="1:10" ht="45" customHeight="1" x14ac:dyDescent="0.3">
      <c r="B37" s="24" t="str">
        <f>B10</f>
        <v>L.I. SERGIO PELAYO VAQUERO</v>
      </c>
      <c r="C37" s="24"/>
      <c r="D37" s="24"/>
      <c r="E37" s="13"/>
      <c r="F37" s="13"/>
      <c r="G37" s="24" t="s">
        <v>46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4" zoomScale="113" zoomScaleNormal="85" zoomScaleSheetLayoutView="100" workbookViewId="0">
      <selection activeCell="D18" sqref="D18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48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1</v>
      </c>
      <c r="C8" s="30"/>
      <c r="D8" s="14" t="s">
        <v>5</v>
      </c>
      <c r="E8" s="20">
        <v>3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">
        <v>49</v>
      </c>
      <c r="M8" s="30"/>
      <c r="N8" s="30"/>
    </row>
    <row r="10" spans="1:14" x14ac:dyDescent="0.3">
      <c r="A10" s="4" t="s">
        <v>8</v>
      </c>
      <c r="B10" s="30" t="str">
        <f>'1'!B10</f>
        <v>L.I. 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3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 t="e">
        <f t="shared" ref="L14:L28" si="0">K14/E14</f>
        <v>#DIV/0!</v>
      </c>
      <c r="M14" s="22">
        <v>0.85</v>
      </c>
      <c r="N14" s="15">
        <f>18/24</f>
        <v>0.75</v>
      </c>
    </row>
    <row r="15" spans="1:14" s="11" customFormat="1" x14ac:dyDescent="0.3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 t="e">
        <f t="shared" si="0"/>
        <v>#DIV/0!</v>
      </c>
      <c r="M15" s="22">
        <v>0.79</v>
      </c>
      <c r="N15" s="15">
        <f>21/24</f>
        <v>0.875</v>
      </c>
    </row>
    <row r="16" spans="1:14" s="11" customFormat="1" x14ac:dyDescent="0.3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e">
        <f t="shared" si="0"/>
        <v>#DIV/0!</v>
      </c>
      <c r="M16" s="22">
        <v>0.81</v>
      </c>
      <c r="N16" s="15">
        <f>11/17</f>
        <v>0.6470588235294118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1">F18/E18</f>
        <v>#DIV/0!</v>
      </c>
      <c r="I18" s="9">
        <f t="shared" ref="I18:I28" si="2">(E18-SUM(F18:G18))-K18</f>
        <v>0</v>
      </c>
      <c r="J18" s="10" t="e">
        <f t="shared" ref="J18:J28" si="3">I18/E18</f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1"/>
        <v>#REF!</v>
      </c>
      <c r="I19" s="9" t="e">
        <f t="shared" si="2"/>
        <v>#REF!</v>
      </c>
      <c r="J19" s="10" t="e">
        <f t="shared" si="3"/>
        <v>#REF!</v>
      </c>
      <c r="K19" s="9"/>
      <c r="L19" s="10" t="e">
        <f t="shared" si="0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1"/>
        <v>#REF!</v>
      </c>
      <c r="I20" s="9" t="e">
        <f t="shared" si="2"/>
        <v>#REF!</v>
      </c>
      <c r="J20" s="10" t="e">
        <f t="shared" si="3"/>
        <v>#REF!</v>
      </c>
      <c r="K20" s="9"/>
      <c r="L20" s="10" t="e">
        <f t="shared" si="0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1"/>
        <v>#REF!</v>
      </c>
      <c r="I21" s="9" t="e">
        <f t="shared" si="2"/>
        <v>#REF!</v>
      </c>
      <c r="J21" s="10" t="e">
        <f t="shared" si="3"/>
        <v>#REF!</v>
      </c>
      <c r="K21" s="9"/>
      <c r="L21" s="10" t="e">
        <f t="shared" si="0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1"/>
        <v>#REF!</v>
      </c>
      <c r="I22" s="9" t="e">
        <f t="shared" si="2"/>
        <v>#REF!</v>
      </c>
      <c r="J22" s="10" t="e">
        <f t="shared" si="3"/>
        <v>#REF!</v>
      </c>
      <c r="K22" s="9"/>
      <c r="L22" s="10" t="e">
        <f t="shared" si="0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1"/>
        <v>#REF!</v>
      </c>
      <c r="I23" s="9" t="e">
        <f t="shared" si="2"/>
        <v>#REF!</v>
      </c>
      <c r="J23" s="10" t="e">
        <f t="shared" si="3"/>
        <v>#REF!</v>
      </c>
      <c r="K23" s="9"/>
      <c r="L23" s="10" t="e">
        <f t="shared" si="0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1"/>
        <v>#REF!</v>
      </c>
      <c r="I24" s="9" t="e">
        <f t="shared" si="2"/>
        <v>#REF!</v>
      </c>
      <c r="J24" s="10" t="e">
        <f t="shared" si="3"/>
        <v>#REF!</v>
      </c>
      <c r="K24" s="9"/>
      <c r="L24" s="10" t="e">
        <f t="shared" si="0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1"/>
        <v>#REF!</v>
      </c>
      <c r="I25" s="9" t="e">
        <f t="shared" si="2"/>
        <v>#REF!</v>
      </c>
      <c r="J25" s="10" t="e">
        <f t="shared" si="3"/>
        <v>#REF!</v>
      </c>
      <c r="K25" s="9"/>
      <c r="L25" s="10" t="e">
        <f t="shared" si="0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1"/>
        <v>#REF!</v>
      </c>
      <c r="I26" s="9" t="e">
        <f t="shared" si="2"/>
        <v>#REF!</v>
      </c>
      <c r="J26" s="10" t="e">
        <f t="shared" si="3"/>
        <v>#REF!</v>
      </c>
      <c r="K26" s="9"/>
      <c r="L26" s="10" t="e">
        <f t="shared" si="0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1"/>
        <v>#REF!</v>
      </c>
      <c r="I27" s="9" t="e">
        <f t="shared" si="2"/>
        <v>#REF!</v>
      </c>
      <c r="J27" s="10" t="e">
        <f t="shared" si="3"/>
        <v>#REF!</v>
      </c>
      <c r="K27" s="9"/>
      <c r="L27" s="10" t="e">
        <f t="shared" si="0"/>
        <v>#REF!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2"/>
        <v>#REF!</v>
      </c>
      <c r="J28" s="18" t="e">
        <f t="shared" si="3"/>
        <v>#REF!</v>
      </c>
      <c r="K28" s="17">
        <f>SUM(K14:K27)</f>
        <v>0</v>
      </c>
      <c r="L28" s="18" t="e">
        <f t="shared" si="0"/>
        <v>#REF!</v>
      </c>
      <c r="M28" s="17">
        <f>AVERAGE(M14:M27)</f>
        <v>0.81666666666666676</v>
      </c>
      <c r="N28" s="19">
        <f>AVERAGE(N14:N27)</f>
        <v>0.75735294117647056</v>
      </c>
    </row>
    <row r="30" spans="1:14" ht="120" customHeight="1" x14ac:dyDescent="0.3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3">
      <c r="B34" s="29"/>
      <c r="C34" s="29"/>
      <c r="D34" s="29"/>
      <c r="G34" s="30"/>
      <c r="H34" s="30"/>
      <c r="I34" s="30"/>
      <c r="J34" s="30"/>
    </row>
    <row r="35" spans="1:10" hidden="1" x14ac:dyDescent="0.3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"/>
    <row r="37" spans="1:10" ht="45" customHeight="1" x14ac:dyDescent="0.3">
      <c r="B37" s="24" t="str">
        <f>B10</f>
        <v>L.I. SERGIO PELAYO VAQUERO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2023-04-27T05:06:28Z</dcterms:modified>
  <cp:category/>
  <cp:contentStatus/>
</cp:coreProperties>
</file>