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tec ene - jul 23\REPORTES SGI 2023\1 REPORTE FEBJUL 2023\"/>
    </mc:Choice>
  </mc:AlternateContent>
  <xr:revisionPtr revIDLastSave="0" documentId="8_{3EB97A8E-583D-4E4D-B743-F7F728598080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CALIDAD EN LOS SIST. DE INF." sheetId="1" r:id="rId1"/>
    <sheet name="ARQUITECTURA DE COMP." sheetId="3" r:id="rId2"/>
    <sheet name="DESARROLLO SUSTENTABLE" sheetId="4" r:id="rId3"/>
    <sheet name="MATERIA 5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4" l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36" i="4"/>
  <c r="O36" i="4"/>
  <c r="N36" i="4"/>
  <c r="M36" i="4"/>
  <c r="L36" i="4"/>
  <c r="K36" i="4"/>
  <c r="J36" i="4"/>
  <c r="P35" i="4"/>
  <c r="P38" i="4" s="1"/>
  <c r="O35" i="4"/>
  <c r="N35" i="4"/>
  <c r="M35" i="4"/>
  <c r="L35" i="4"/>
  <c r="L38" i="4" s="1"/>
  <c r="K35" i="4"/>
  <c r="J35" i="4"/>
  <c r="P34" i="4"/>
  <c r="P37" i="4" s="1"/>
  <c r="O34" i="4"/>
  <c r="N34" i="4"/>
  <c r="M34" i="4"/>
  <c r="L34" i="4"/>
  <c r="L37" i="4" s="1"/>
  <c r="K34" i="4"/>
  <c r="J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P38" i="3"/>
  <c r="O38" i="3"/>
  <c r="N38" i="3"/>
  <c r="M38" i="3"/>
  <c r="L38" i="3"/>
  <c r="K38" i="3"/>
  <c r="J38" i="3"/>
  <c r="P37" i="3"/>
  <c r="O37" i="3"/>
  <c r="O40" i="3" s="1"/>
  <c r="N37" i="3"/>
  <c r="M37" i="3"/>
  <c r="L37" i="3"/>
  <c r="K37" i="3"/>
  <c r="K40" i="3" s="1"/>
  <c r="J37" i="3"/>
  <c r="P36" i="3"/>
  <c r="O36" i="3"/>
  <c r="O39" i="3" s="1"/>
  <c r="N36" i="3"/>
  <c r="M36" i="3"/>
  <c r="L36" i="3"/>
  <c r="K36" i="3"/>
  <c r="K39" i="3" s="1"/>
  <c r="J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M38" i="4" l="1"/>
  <c r="M37" i="4"/>
  <c r="Q36" i="4"/>
  <c r="L40" i="3"/>
  <c r="P40" i="3"/>
  <c r="L39" i="3"/>
  <c r="P39" i="3"/>
  <c r="Q38" i="3"/>
  <c r="M40" i="3"/>
  <c r="N38" i="4"/>
  <c r="M39" i="3"/>
  <c r="J40" i="3"/>
  <c r="N40" i="3"/>
  <c r="J37" i="4"/>
  <c r="N37" i="4"/>
  <c r="K38" i="4"/>
  <c r="O38" i="4"/>
  <c r="J39" i="3"/>
  <c r="N39" i="3"/>
  <c r="K37" i="4"/>
  <c r="O37" i="4"/>
  <c r="Q56" i="6"/>
  <c r="M58" i="6"/>
  <c r="O58" i="6"/>
  <c r="Q54" i="6"/>
  <c r="Q57" i="6" s="1"/>
  <c r="Q55" i="6"/>
  <c r="Q58" i="6" s="1"/>
  <c r="J38" i="4"/>
  <c r="Q34" i="4"/>
  <c r="Q37" i="4" s="1"/>
  <c r="Q35" i="4"/>
  <c r="Q38" i="4" s="1"/>
  <c r="Q36" i="3"/>
  <c r="Q39" i="3" s="1"/>
  <c r="Q37" i="3"/>
  <c r="Q40" i="3" s="1"/>
  <c r="K30" i="1"/>
  <c r="L30" i="1"/>
  <c r="M30" i="1"/>
  <c r="N30" i="1"/>
  <c r="O30" i="1"/>
  <c r="P30" i="1"/>
  <c r="J30" i="1"/>
  <c r="Q27" i="1"/>
  <c r="K29" i="1"/>
  <c r="L29" i="1"/>
  <c r="M29" i="1"/>
  <c r="N29" i="1"/>
  <c r="O29" i="1"/>
  <c r="P29" i="1"/>
  <c r="K28" i="1"/>
  <c r="L28" i="1"/>
  <c r="M28" i="1"/>
  <c r="N28" i="1"/>
  <c r="O28" i="1"/>
  <c r="P28" i="1"/>
  <c r="J29" i="1"/>
  <c r="J28" i="1"/>
  <c r="Q26" i="1" l="1"/>
  <c r="Q21" i="1" l="1"/>
  <c r="Q22" i="1"/>
  <c r="Q23" i="1"/>
  <c r="Q24" i="1"/>
  <c r="Q25" i="1"/>
  <c r="Q10" i="1"/>
  <c r="Q11" i="1"/>
  <c r="Q12" i="1"/>
  <c r="Q13" i="1"/>
  <c r="Q14" i="1"/>
  <c r="Q15" i="1"/>
  <c r="Q16" i="1"/>
  <c r="Q17" i="1"/>
  <c r="Q18" i="1"/>
  <c r="Q19" i="1"/>
  <c r="Q20" i="1"/>
  <c r="Q9" i="1"/>
  <c r="K32" i="1"/>
  <c r="L32" i="1"/>
  <c r="M32" i="1"/>
  <c r="N32" i="1"/>
  <c r="O32" i="1"/>
  <c r="P32" i="1"/>
  <c r="K31" i="1"/>
  <c r="L31" i="1"/>
  <c r="M31" i="1"/>
  <c r="N31" i="1"/>
  <c r="O31" i="1"/>
  <c r="P31" i="1"/>
  <c r="J32" i="1"/>
  <c r="J31" i="1"/>
  <c r="Q30" i="1" l="1"/>
  <c r="Q29" i="1"/>
  <c r="Q32" i="1" s="1"/>
  <c r="Q28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Q31" i="1" l="1"/>
  <c r="D12" i="3"/>
  <c r="D21" i="4"/>
  <c r="D15" i="4"/>
  <c r="D22" i="4"/>
  <c r="D18" i="3"/>
  <c r="D27" i="4"/>
  <c r="D20" i="3"/>
  <c r="D26" i="3"/>
  <c r="D11" i="4"/>
  <c r="D20" i="4"/>
  <c r="D25" i="4"/>
  <c r="D26" i="4"/>
  <c r="D12" i="4"/>
  <c r="D28" i="4"/>
  <c r="D10" i="3"/>
  <c r="D13" i="3"/>
  <c r="D32" i="4"/>
  <c r="D23" i="3"/>
  <c r="D22" i="3"/>
  <c r="D24" i="3"/>
  <c r="D28" i="3"/>
  <c r="D14" i="3"/>
  <c r="D30" i="3"/>
  <c r="D14" i="4"/>
  <c r="D10" i="4"/>
  <c r="D17" i="4"/>
  <c r="D16" i="4"/>
  <c r="D19" i="4"/>
  <c r="D15" i="3"/>
  <c r="D11" i="3"/>
  <c r="D30" i="4"/>
  <c r="D21" i="3"/>
  <c r="D29" i="3"/>
  <c r="D29" i="4"/>
  <c r="D31" i="3"/>
  <c r="D31" i="4"/>
  <c r="D13" i="4"/>
  <c r="D27" i="3"/>
  <c r="D18" i="4"/>
  <c r="D25" i="3"/>
  <c r="D16" i="3"/>
  <c r="D23" i="4"/>
  <c r="D19" i="3"/>
  <c r="D17" i="3"/>
</calcChain>
</file>

<file path=xl/sharedStrings.xml><?xml version="1.0" encoding="utf-8"?>
<sst xmlns="http://schemas.openxmlformats.org/spreadsheetml/2006/main" count="194" uniqueCount="119">
  <si>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</si>
  <si>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</si>
  <si>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</si>
  <si>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</si>
  <si>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</si>
  <si>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</si>
  <si>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</si>
  <si>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</si>
  <si>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</si>
  <si>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</si>
  <si>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</si>
  <si>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</si>
  <si>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</si>
  <si>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</si>
  <si>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</si>
  <si>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</si>
  <si>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</si>
  <si>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</si>
  <si>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</si>
  <si>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</si>
  <si>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</si>
  <si>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</si>
  <si>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</si>
  <si>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</si>
  <si>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 xml:space="preserve">ACEVEDO MENDEZ JONATHAN EMMANUEL </t>
  </si>
  <si>
    <t xml:space="preserve">ALONSO VELASCO CARLOS ALBERTO </t>
  </si>
  <si>
    <t xml:space="preserve">ATAXCA GOXCON FRANCISCO JAVIER </t>
  </si>
  <si>
    <t xml:space="preserve">BERNAL SANDOVAL JAVIER </t>
  </si>
  <si>
    <t xml:space="preserve">CAPORAL VENTURA ABRAHAM DE JESUS </t>
  </si>
  <si>
    <t xml:space="preserve">CORTEZ ESTRADA MARIA CRISTINA </t>
  </si>
  <si>
    <t xml:space="preserve">DEL ANGEL BAPO LITZY MARIEL </t>
  </si>
  <si>
    <t xml:space="preserve">FISCAL MALAGA ANGEL DE JESUS </t>
  </si>
  <si>
    <t xml:space="preserve">GUEVARA VELASQUEZ ERICK ADAIR </t>
  </si>
  <si>
    <t xml:space="preserve">MIROS MORISCO CRISTIAN </t>
  </si>
  <si>
    <t xml:space="preserve">RAMOS PICHAL JOSE EDUARDO </t>
  </si>
  <si>
    <t xml:space="preserve">TEMICH COTA JOSE MANUEL </t>
  </si>
  <si>
    <t xml:space="preserve">VELASCO QUINO ALFONSO </t>
  </si>
  <si>
    <t xml:space="preserve">TORRES HERNANDEZ DIANA </t>
  </si>
  <si>
    <t xml:space="preserve">TORNADO MARTINEZ ADRIAN SANTIAGO </t>
  </si>
  <si>
    <t>MIL QUINO CARLOS FRANCISCO</t>
  </si>
  <si>
    <t>LUCHO HERNANDEZ LUIS ALEXIS</t>
  </si>
  <si>
    <t>201U0221</t>
  </si>
  <si>
    <t>201U0222</t>
  </si>
  <si>
    <t>201U0223</t>
  </si>
  <si>
    <t>201U0226</t>
  </si>
  <si>
    <t>201U0228</t>
  </si>
  <si>
    <t>201U0230</t>
  </si>
  <si>
    <t>201U0232</t>
  </si>
  <si>
    <t>201U0233</t>
  </si>
  <si>
    <t>201U0234</t>
  </si>
  <si>
    <t>201U0238</t>
  </si>
  <si>
    <t>201U0242</t>
  </si>
  <si>
    <t>201U0244</t>
  </si>
  <si>
    <t>201U0246</t>
  </si>
  <si>
    <t>201U0391</t>
  </si>
  <si>
    <t>201U0454</t>
  </si>
  <si>
    <t>211U0382</t>
  </si>
  <si>
    <t>211U0597</t>
  </si>
  <si>
    <t>CALIDAD EN LOS SISTEMAS DE INFORM.</t>
  </si>
  <si>
    <t>610-A</t>
  </si>
  <si>
    <t>FEBRERO JULIO 2023</t>
  </si>
  <si>
    <t>SERGIO PELAYO VAQUERO</t>
  </si>
  <si>
    <t>ARQ, DE COMPUTADORAS</t>
  </si>
  <si>
    <t>410-A</t>
  </si>
  <si>
    <t>211U0204</t>
  </si>
  <si>
    <t>211U0365</t>
  </si>
  <si>
    <t>211U0367</t>
  </si>
  <si>
    <t>211U0368</t>
  </si>
  <si>
    <t>211U0369</t>
  </si>
  <si>
    <t>211U0370</t>
  </si>
  <si>
    <t>211U0371</t>
  </si>
  <si>
    <t>211U0372</t>
  </si>
  <si>
    <t>211U0373</t>
  </si>
  <si>
    <t>211U0374</t>
  </si>
  <si>
    <t>211U0375</t>
  </si>
  <si>
    <t>211U0377</t>
  </si>
  <si>
    <t>211U0378</t>
  </si>
  <si>
    <t>211U0380</t>
  </si>
  <si>
    <t>211U0381</t>
  </si>
  <si>
    <t>211U0383</t>
  </si>
  <si>
    <t>211U0384</t>
  </si>
  <si>
    <t>211U0386</t>
  </si>
  <si>
    <t>211U0387</t>
  </si>
  <si>
    <t>211U0388</t>
  </si>
  <si>
    <t>211U0389</t>
  </si>
  <si>
    <t>211U0390</t>
  </si>
  <si>
    <t>211U0633</t>
  </si>
  <si>
    <t>211U0634</t>
  </si>
  <si>
    <t xml:space="preserve">TOTO LIBRADO ROBERTO </t>
  </si>
  <si>
    <t>PALAYOY COMI HEIDI  EMIRET</t>
  </si>
  <si>
    <t>DESARROLLO SUSTENTABLE</t>
  </si>
  <si>
    <t>210-A</t>
  </si>
  <si>
    <t>FEBRERO - JULIO 2023</t>
  </si>
  <si>
    <t>221U0495</t>
  </si>
  <si>
    <t>221U0496</t>
  </si>
  <si>
    <t>221U0497</t>
  </si>
  <si>
    <t>221U0499</t>
  </si>
  <si>
    <t>221U0501</t>
  </si>
  <si>
    <t>221U0502</t>
  </si>
  <si>
    <t>221U0504</t>
  </si>
  <si>
    <t>221U0506</t>
  </si>
  <si>
    <t>221U0507</t>
  </si>
  <si>
    <t>221U0508</t>
  </si>
  <si>
    <t>221U0509</t>
  </si>
  <si>
    <t>221U0510</t>
  </si>
  <si>
    <t>221U0511</t>
  </si>
  <si>
    <t>221U0513</t>
  </si>
  <si>
    <t>221U0514</t>
  </si>
  <si>
    <t>221U0515</t>
  </si>
  <si>
    <t>221U0516</t>
  </si>
  <si>
    <t>221U0517</t>
  </si>
  <si>
    <t>221U0518</t>
  </si>
  <si>
    <t>221U0519</t>
  </si>
  <si>
    <t>221U0520</t>
  </si>
  <si>
    <t>221U0521</t>
  </si>
  <si>
    <t>221U0524</t>
  </si>
  <si>
    <t>221U0525</t>
  </si>
  <si>
    <t xml:space="preserve">CAIXBA HERRERA MARIA GRISEL </t>
  </si>
  <si>
    <t>RODRIGUEZ  COMI  JOSE  CARLOS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</si>
</sst>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0" fillId="0" borderId="0" xfId="0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0" xfId="0" applyAlignment="1"/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9" xfId="0" applyBorder="1" applyAlignment="1">
      <alignment horizontal="left"/>
    </xf>
    <xf numFmtId="0" fontId="4" fillId="0" borderId="2" xfId="0" applyFont="1" applyBorder="1" applyAlignment="1"/>
    <xf numFmtId="0" fontId="4" fillId="0" borderId="5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36"/>
  <sheetViews>
    <sheetView tabSelected="1" topLeftCell="A16" zoomScale="84" zoomScaleNormal="84" workbookViewId="0">
      <selection activeCell="C27" sqref="C27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4" width="7.765625" customWidth="1"/>
    <col min="5" max="9" width="7.69140625" customWidth="1"/>
    <col min="10" max="10" width="7.15234375" customWidth="1"/>
    <col min="11" max="12" width="5.69140625" customWidth="1"/>
    <col min="13" max="13" width="6.3828125" customWidth="1"/>
    <col min="14" max="16" width="5.69140625" customWidth="1"/>
    <col min="17" max="17" width="8.69140625" customWidth="1"/>
    <col min="18" max="19" width="5.69140625" customWidth="1"/>
  </cols>
  <sheetData>
    <row r="2" spans="2:18" ht="15.9" x14ac:dyDescent="0.4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4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18" x14ac:dyDescent="0.4">
      <c r="C4" t="s">
        <v>0</v>
      </c>
      <c r="D4" s="44" t="s">
        <v>58</v>
      </c>
      <c r="E4" s="44"/>
      <c r="F4" s="44"/>
      <c r="G4" s="44"/>
      <c r="I4" t="s">
        <v>1</v>
      </c>
      <c r="J4" s="33" t="s">
        <v>59</v>
      </c>
      <c r="K4" s="33"/>
      <c r="M4" t="s">
        <v>2</v>
      </c>
      <c r="N4" s="34">
        <v>45014</v>
      </c>
      <c r="O4" s="34"/>
    </row>
    <row r="5" spans="2:18" ht="6.75" customHeight="1" x14ac:dyDescent="0.4">
      <c r="D5" s="6"/>
      <c r="E5" s="6"/>
      <c r="F5" s="6"/>
      <c r="G5" s="6"/>
    </row>
    <row r="6" spans="2:18" x14ac:dyDescent="0.4">
      <c r="C6" t="s">
        <v>3</v>
      </c>
      <c r="D6" s="33" t="s">
        <v>60</v>
      </c>
      <c r="E6" s="33"/>
      <c r="F6" s="33"/>
      <c r="G6" s="33"/>
      <c r="I6" s="37" t="s">
        <v>22</v>
      </c>
      <c r="J6" s="37"/>
      <c r="K6" s="38" t="s">
        <v>61</v>
      </c>
      <c r="L6" s="38"/>
      <c r="M6" s="38"/>
      <c r="N6" s="38"/>
      <c r="O6" s="38"/>
      <c r="P6" s="38"/>
    </row>
    <row r="7" spans="2:18" ht="11.25" customHeight="1" x14ac:dyDescent="0.4"/>
    <row r="8" spans="2:18" x14ac:dyDescent="0.4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2" t="s">
        <v>23</v>
      </c>
    </row>
    <row r="9" spans="2:18" x14ac:dyDescent="0.4">
      <c r="B9" s="7">
        <v>1</v>
      </c>
      <c r="C9" s="45" t="s">
        <v>41</v>
      </c>
      <c r="D9" s="50" t="s">
        <v>24</v>
      </c>
      <c r="E9" s="51"/>
      <c r="F9" s="51"/>
      <c r="G9" s="51"/>
      <c r="H9" s="51"/>
      <c r="I9" s="52"/>
      <c r="J9" s="4">
        <v>70</v>
      </c>
      <c r="K9" s="46">
        <v>100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3">
        <f>SUM(J9:P9)/7</f>
        <v>24.285714285714285</v>
      </c>
    </row>
    <row r="10" spans="2:18" x14ac:dyDescent="0.4">
      <c r="B10" s="7">
        <f>B9+1</f>
        <v>2</v>
      </c>
      <c r="C10" s="45" t="s">
        <v>42</v>
      </c>
      <c r="D10" s="50" t="s">
        <v>25</v>
      </c>
      <c r="E10" s="51"/>
      <c r="F10" s="51"/>
      <c r="G10" s="51"/>
      <c r="H10" s="51"/>
      <c r="I10" s="52"/>
      <c r="J10" s="4">
        <v>70</v>
      </c>
      <c r="K10" s="46">
        <v>90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3">
        <f t="shared" ref="Q10:Q25" si="0">SUM(J10:P10)/7</f>
        <v>22.857142857142858</v>
      </c>
    </row>
    <row r="11" spans="2:18" x14ac:dyDescent="0.4">
      <c r="B11" s="7">
        <f t="shared" ref="B11:B27" si="1">B10+1</f>
        <v>3</v>
      </c>
      <c r="C11" s="45" t="s">
        <v>43</v>
      </c>
      <c r="D11" s="50" t="s">
        <v>26</v>
      </c>
      <c r="E11" s="51"/>
      <c r="F11" s="51"/>
      <c r="G11" s="51"/>
      <c r="H11" s="51"/>
      <c r="I11" s="52"/>
      <c r="J11" s="4">
        <v>70</v>
      </c>
      <c r="K11" s="46">
        <v>100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3">
        <f t="shared" si="0"/>
        <v>24.285714285714285</v>
      </c>
    </row>
    <row r="12" spans="2:18" x14ac:dyDescent="0.4">
      <c r="B12" s="7">
        <f t="shared" si="1"/>
        <v>4</v>
      </c>
      <c r="C12" s="45" t="s">
        <v>44</v>
      </c>
      <c r="D12" s="50" t="s">
        <v>27</v>
      </c>
      <c r="E12" s="51"/>
      <c r="F12" s="51"/>
      <c r="G12" s="51"/>
      <c r="H12" s="51"/>
      <c r="I12" s="52"/>
      <c r="J12" s="4">
        <v>70</v>
      </c>
      <c r="K12" s="46">
        <v>90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3">
        <f t="shared" si="0"/>
        <v>22.857142857142858</v>
      </c>
    </row>
    <row r="13" spans="2:18" x14ac:dyDescent="0.4">
      <c r="B13" s="7">
        <f t="shared" si="1"/>
        <v>5</v>
      </c>
      <c r="C13" s="45" t="s">
        <v>45</v>
      </c>
      <c r="D13" s="50" t="s">
        <v>28</v>
      </c>
      <c r="E13" s="51"/>
      <c r="F13" s="51"/>
      <c r="G13" s="51"/>
      <c r="H13" s="51"/>
      <c r="I13" s="52"/>
      <c r="J13" s="4">
        <v>70</v>
      </c>
      <c r="K13" s="46">
        <v>80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3">
        <f t="shared" si="0"/>
        <v>21.428571428571427</v>
      </c>
    </row>
    <row r="14" spans="2:18" x14ac:dyDescent="0.4">
      <c r="B14" s="7">
        <f t="shared" si="1"/>
        <v>6</v>
      </c>
      <c r="C14" s="45" t="s">
        <v>46</v>
      </c>
      <c r="D14" s="50" t="s">
        <v>29</v>
      </c>
      <c r="E14" s="51"/>
      <c r="F14" s="51"/>
      <c r="G14" s="51"/>
      <c r="H14" s="51"/>
      <c r="I14" s="52"/>
      <c r="J14" s="4">
        <v>70</v>
      </c>
      <c r="K14" s="46">
        <v>100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3">
        <f t="shared" si="0"/>
        <v>24.285714285714285</v>
      </c>
    </row>
    <row r="15" spans="2:18" x14ac:dyDescent="0.4">
      <c r="B15" s="7">
        <f t="shared" si="1"/>
        <v>7</v>
      </c>
      <c r="C15" s="45" t="s">
        <v>47</v>
      </c>
      <c r="D15" s="50" t="s">
        <v>30</v>
      </c>
      <c r="E15" s="51"/>
      <c r="F15" s="51"/>
      <c r="G15" s="51"/>
      <c r="H15" s="51"/>
      <c r="I15" s="52"/>
      <c r="J15" s="4">
        <v>56</v>
      </c>
      <c r="K15" s="46">
        <v>100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3">
        <f t="shared" si="0"/>
        <v>22.285714285714285</v>
      </c>
    </row>
    <row r="16" spans="2:18" x14ac:dyDescent="0.4">
      <c r="B16" s="7">
        <f t="shared" si="1"/>
        <v>8</v>
      </c>
      <c r="C16" s="45" t="s">
        <v>48</v>
      </c>
      <c r="D16" s="50" t="s">
        <v>31</v>
      </c>
      <c r="E16" s="51"/>
      <c r="F16" s="51"/>
      <c r="G16" s="51"/>
      <c r="H16" s="51"/>
      <c r="I16" s="52"/>
      <c r="J16" s="4">
        <v>78</v>
      </c>
      <c r="K16" s="46">
        <v>90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3">
        <f t="shared" si="0"/>
        <v>24</v>
      </c>
    </row>
    <row r="17" spans="2:17" x14ac:dyDescent="0.4">
      <c r="B17" s="7">
        <f t="shared" si="1"/>
        <v>9</v>
      </c>
      <c r="C17" s="45" t="s">
        <v>49</v>
      </c>
      <c r="D17" s="50" t="s">
        <v>32</v>
      </c>
      <c r="E17" s="51"/>
      <c r="F17" s="51"/>
      <c r="G17" s="51"/>
      <c r="H17" s="51"/>
      <c r="I17" s="52"/>
      <c r="J17" s="4">
        <v>96</v>
      </c>
      <c r="K17" s="46">
        <v>80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3">
        <f t="shared" si="0"/>
        <v>25.142857142857142</v>
      </c>
    </row>
    <row r="18" spans="2:17" x14ac:dyDescent="0.4">
      <c r="B18" s="7">
        <f t="shared" si="1"/>
        <v>10</v>
      </c>
      <c r="C18" s="45" t="s">
        <v>50</v>
      </c>
      <c r="D18" s="50" t="s">
        <v>33</v>
      </c>
      <c r="E18" s="51"/>
      <c r="F18" s="51"/>
      <c r="G18" s="51"/>
      <c r="H18" s="51"/>
      <c r="I18" s="52"/>
      <c r="J18" s="4">
        <v>100</v>
      </c>
      <c r="K18" s="46">
        <v>100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3">
        <f t="shared" si="0"/>
        <v>28.571428571428573</v>
      </c>
    </row>
    <row r="19" spans="2:17" x14ac:dyDescent="0.4">
      <c r="B19" s="7">
        <f t="shared" si="1"/>
        <v>11</v>
      </c>
      <c r="C19" s="45" t="s">
        <v>51</v>
      </c>
      <c r="D19" s="50" t="s">
        <v>34</v>
      </c>
      <c r="E19" s="51"/>
      <c r="F19" s="51"/>
      <c r="G19" s="51"/>
      <c r="H19" s="51"/>
      <c r="I19" s="52"/>
      <c r="J19" s="4">
        <v>10</v>
      </c>
      <c r="K19" s="46">
        <v>100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3">
        <f t="shared" si="0"/>
        <v>15.714285714285714</v>
      </c>
    </row>
    <row r="20" spans="2:17" x14ac:dyDescent="0.4">
      <c r="B20" s="7">
        <f t="shared" si="1"/>
        <v>12</v>
      </c>
      <c r="C20" s="45" t="s">
        <v>52</v>
      </c>
      <c r="D20" s="50" t="s">
        <v>35</v>
      </c>
      <c r="E20" s="51"/>
      <c r="F20" s="51"/>
      <c r="G20" s="51"/>
      <c r="H20" s="51"/>
      <c r="I20" s="52"/>
      <c r="J20" s="4">
        <v>100</v>
      </c>
      <c r="K20" s="46">
        <v>80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3">
        <f t="shared" si="0"/>
        <v>25.714285714285715</v>
      </c>
    </row>
    <row r="21" spans="2:17" x14ac:dyDescent="0.4">
      <c r="B21" s="7">
        <f t="shared" si="1"/>
        <v>13</v>
      </c>
      <c r="C21" s="45" t="s">
        <v>53</v>
      </c>
      <c r="D21" s="50" t="s">
        <v>36</v>
      </c>
      <c r="E21" s="51"/>
      <c r="F21" s="51"/>
      <c r="G21" s="51"/>
      <c r="H21" s="51"/>
      <c r="I21" s="52"/>
      <c r="J21" s="4">
        <v>100</v>
      </c>
      <c r="K21" s="46">
        <v>90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3">
        <f t="shared" si="0"/>
        <v>27.142857142857142</v>
      </c>
    </row>
    <row r="22" spans="2:17" x14ac:dyDescent="0.4">
      <c r="B22" s="7">
        <f t="shared" si="1"/>
        <v>14</v>
      </c>
      <c r="C22" s="45" t="s">
        <v>54</v>
      </c>
      <c r="D22" s="50" t="s">
        <v>37</v>
      </c>
      <c r="E22" s="51"/>
      <c r="F22" s="51"/>
      <c r="G22" s="51"/>
      <c r="H22" s="51"/>
      <c r="I22" s="52"/>
      <c r="J22" s="4">
        <v>100</v>
      </c>
      <c r="K22" s="46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3">
        <f t="shared" si="0"/>
        <v>14.285714285714286</v>
      </c>
    </row>
    <row r="23" spans="2:17" x14ac:dyDescent="0.4">
      <c r="B23" s="7">
        <f t="shared" si="1"/>
        <v>15</v>
      </c>
      <c r="C23" s="45" t="s">
        <v>55</v>
      </c>
      <c r="D23" s="50" t="s">
        <v>38</v>
      </c>
      <c r="E23" s="51"/>
      <c r="F23" s="51"/>
      <c r="G23" s="51"/>
      <c r="H23" s="51"/>
      <c r="I23" s="52"/>
      <c r="J23" s="4">
        <v>100</v>
      </c>
      <c r="K23" s="46">
        <v>90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3">
        <f t="shared" si="0"/>
        <v>27.142857142857142</v>
      </c>
    </row>
    <row r="24" spans="2:17" x14ac:dyDescent="0.4">
      <c r="B24" s="7">
        <f t="shared" si="1"/>
        <v>16</v>
      </c>
      <c r="C24" s="48" t="s">
        <v>56</v>
      </c>
      <c r="D24" s="50" t="s">
        <v>39</v>
      </c>
      <c r="E24" s="51"/>
      <c r="F24" s="51"/>
      <c r="G24" s="51"/>
      <c r="H24" s="51"/>
      <c r="I24" s="52"/>
      <c r="J24" s="4">
        <v>100</v>
      </c>
      <c r="K24" s="46">
        <v>80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3">
        <f t="shared" si="0"/>
        <v>25.714285714285715</v>
      </c>
    </row>
    <row r="25" spans="2:17" x14ac:dyDescent="0.4">
      <c r="B25" s="7">
        <f t="shared" si="1"/>
        <v>17</v>
      </c>
      <c r="C25" s="48" t="s">
        <v>57</v>
      </c>
      <c r="D25" s="50" t="s">
        <v>40</v>
      </c>
      <c r="E25" s="51"/>
      <c r="F25" s="51"/>
      <c r="G25" s="51"/>
      <c r="H25" s="51"/>
      <c r="I25" s="52"/>
      <c r="J25" s="4">
        <v>100</v>
      </c>
      <c r="K25" s="46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3">
        <f t="shared" si="0"/>
        <v>14.285714285714286</v>
      </c>
    </row>
    <row r="26" spans="2:17" x14ac:dyDescent="0.4">
      <c r="B26" s="15"/>
      <c r="C26" s="8"/>
      <c r="D26" s="28"/>
      <c r="E26" s="28"/>
      <c r="F26" s="28"/>
      <c r="G26" s="28"/>
      <c r="H26" s="28"/>
      <c r="I26" s="28"/>
      <c r="J26" s="14"/>
      <c r="K26" s="14"/>
      <c r="L26" s="14"/>
      <c r="M26" s="14"/>
      <c r="N26" s="14"/>
      <c r="O26" s="14"/>
      <c r="P26" s="14"/>
      <c r="Q26" s="13">
        <f t="shared" ref="Q26:Q27" si="2">SUM(J26:P26)/7</f>
        <v>0</v>
      </c>
    </row>
    <row r="27" spans="2:17" x14ac:dyDescent="0.4">
      <c r="B27" s="15"/>
      <c r="C27" s="21"/>
      <c r="D27" s="29"/>
      <c r="E27" s="30"/>
      <c r="F27" s="30"/>
      <c r="G27" s="30"/>
      <c r="H27" s="30"/>
      <c r="I27" s="31"/>
      <c r="J27" s="3"/>
      <c r="K27" s="3"/>
      <c r="L27" s="3"/>
      <c r="M27" s="3"/>
      <c r="N27" s="3"/>
      <c r="O27" s="3"/>
      <c r="P27" s="3"/>
      <c r="Q27" s="13">
        <f t="shared" si="2"/>
        <v>0</v>
      </c>
    </row>
    <row r="28" spans="2:17" x14ac:dyDescent="0.4">
      <c r="C28" s="27"/>
      <c r="D28" s="27"/>
      <c r="E28" s="9"/>
      <c r="H28" s="40" t="s">
        <v>19</v>
      </c>
      <c r="I28" s="40"/>
      <c r="J28" s="22">
        <f>COUNTIF(J9:J27,"&gt;=70")</f>
        <v>15</v>
      </c>
      <c r="K28" s="22">
        <f>COUNTIF(K9:K27,"&gt;=70")</f>
        <v>15</v>
      </c>
      <c r="L28" s="22">
        <f>COUNTIF(L9:L27,"&gt;=70")</f>
        <v>0</v>
      </c>
      <c r="M28" s="22">
        <f>COUNTIF(M9:M27,"&gt;=70")</f>
        <v>0</v>
      </c>
      <c r="N28" s="22">
        <f>COUNTIF(N9:N27,"&gt;=70")</f>
        <v>0</v>
      </c>
      <c r="O28" s="22">
        <f>COUNTIF(O9:O27,"&gt;=70")</f>
        <v>0</v>
      </c>
      <c r="P28" s="22">
        <f>COUNTIF(P9:P27,"&gt;=70")</f>
        <v>0</v>
      </c>
      <c r="Q28" s="26">
        <f>COUNTIF(Q9:Q25,"&gt;=70")</f>
        <v>0</v>
      </c>
    </row>
    <row r="29" spans="2:17" x14ac:dyDescent="0.4">
      <c r="C29" s="27"/>
      <c r="D29" s="27"/>
      <c r="E29" s="10"/>
      <c r="H29" s="41" t="s">
        <v>20</v>
      </c>
      <c r="I29" s="41"/>
      <c r="J29" s="23">
        <f>COUNTIF(J9:J27,"&lt;70")</f>
        <v>2</v>
      </c>
      <c r="K29" s="23">
        <f>COUNTIF(K9:K27,"&lt;70")</f>
        <v>2</v>
      </c>
      <c r="L29" s="23">
        <f>COUNTIF(L9:L27,"&lt;70")</f>
        <v>17</v>
      </c>
      <c r="M29" s="23">
        <f>COUNTIF(M9:M27,"&lt;70")</f>
        <v>17</v>
      </c>
      <c r="N29" s="23">
        <f>COUNTIF(N9:N27,"&lt;70")</f>
        <v>17</v>
      </c>
      <c r="O29" s="23">
        <f>COUNTIF(O9:O27,"&lt;70")</f>
        <v>17</v>
      </c>
      <c r="P29" s="23">
        <f>COUNTIF(P9:P27,"&lt;70")</f>
        <v>17</v>
      </c>
      <c r="Q29" s="23">
        <f>COUNTIF(Q9:Q27,"&lt;70")</f>
        <v>19</v>
      </c>
    </row>
    <row r="30" spans="2:17" x14ac:dyDescent="0.4">
      <c r="C30" s="27"/>
      <c r="D30" s="27"/>
      <c r="E30" s="27"/>
      <c r="H30" s="41" t="s">
        <v>21</v>
      </c>
      <c r="I30" s="41"/>
      <c r="J30" s="23">
        <f>COUNT(J9:J27)</f>
        <v>17</v>
      </c>
      <c r="K30" s="23">
        <f>COUNT(K9:K27)</f>
        <v>17</v>
      </c>
      <c r="L30" s="23">
        <f>COUNT(L9:L27)</f>
        <v>17</v>
      </c>
      <c r="M30" s="23">
        <f>COUNT(M9:M27)</f>
        <v>17</v>
      </c>
      <c r="N30" s="23">
        <f>COUNT(N9:N27)</f>
        <v>17</v>
      </c>
      <c r="O30" s="23">
        <f>COUNT(O9:O27)</f>
        <v>17</v>
      </c>
      <c r="P30" s="23">
        <f>COUNT(P9:P27)</f>
        <v>17</v>
      </c>
      <c r="Q30" s="23">
        <f>COUNT(Q9:Q27)</f>
        <v>19</v>
      </c>
    </row>
    <row r="31" spans="2:17" x14ac:dyDescent="0.4">
      <c r="C31" s="27"/>
      <c r="D31" s="27"/>
      <c r="E31" s="9"/>
      <c r="F31" s="11"/>
      <c r="H31" s="42" t="s">
        <v>16</v>
      </c>
      <c r="I31" s="42"/>
      <c r="J31" s="24">
        <f>J28/J30</f>
        <v>0.88235294117647056</v>
      </c>
      <c r="K31" s="25">
        <f t="shared" ref="K31:Q31" si="3">K28/K30</f>
        <v>0.88235294117647056</v>
      </c>
      <c r="L31" s="25">
        <f t="shared" si="3"/>
        <v>0</v>
      </c>
      <c r="M31" s="25">
        <f t="shared" si="3"/>
        <v>0</v>
      </c>
      <c r="N31" s="25">
        <f t="shared" si="3"/>
        <v>0</v>
      </c>
      <c r="O31" s="25">
        <f t="shared" si="3"/>
        <v>0</v>
      </c>
      <c r="P31" s="25">
        <f t="shared" si="3"/>
        <v>0</v>
      </c>
      <c r="Q31" s="25">
        <f t="shared" si="3"/>
        <v>0</v>
      </c>
    </row>
    <row r="32" spans="2:17" x14ac:dyDescent="0.4">
      <c r="C32" s="27"/>
      <c r="D32" s="27"/>
      <c r="E32" s="9"/>
      <c r="F32" s="11"/>
      <c r="H32" s="42" t="s">
        <v>17</v>
      </c>
      <c r="I32" s="42"/>
      <c r="J32" s="24">
        <f>J29/J30</f>
        <v>0.11764705882352941</v>
      </c>
      <c r="K32" s="24">
        <f t="shared" ref="K32:Q32" si="4">K29/K30</f>
        <v>0.11764705882352941</v>
      </c>
      <c r="L32" s="25">
        <f t="shared" si="4"/>
        <v>1</v>
      </c>
      <c r="M32" s="25">
        <f t="shared" si="4"/>
        <v>1</v>
      </c>
      <c r="N32" s="25">
        <f t="shared" si="4"/>
        <v>1</v>
      </c>
      <c r="O32" s="25">
        <f t="shared" si="4"/>
        <v>1</v>
      </c>
      <c r="P32" s="25">
        <f t="shared" si="4"/>
        <v>1</v>
      </c>
      <c r="Q32" s="25">
        <f t="shared" si="4"/>
        <v>1</v>
      </c>
    </row>
    <row r="33" spans="3:16" x14ac:dyDescent="0.4">
      <c r="C33" s="27"/>
      <c r="D33" s="27"/>
      <c r="E33" s="10"/>
      <c r="F33" s="11"/>
    </row>
    <row r="34" spans="3:16" x14ac:dyDescent="0.4">
      <c r="C34" s="9"/>
      <c r="D34" s="9"/>
      <c r="E34" s="10"/>
      <c r="F34" s="11"/>
    </row>
    <row r="35" spans="3:16" x14ac:dyDescent="0.4">
      <c r="J35" s="43"/>
      <c r="K35" s="43"/>
      <c r="L35" s="43"/>
      <c r="M35" s="43"/>
      <c r="N35" s="43"/>
      <c r="O35" s="43"/>
      <c r="P35" s="43"/>
    </row>
    <row r="36" spans="3:16" x14ac:dyDescent="0.4">
      <c r="J36" s="36" t="s">
        <v>18</v>
      </c>
      <c r="K36" s="36"/>
      <c r="L36" s="36"/>
      <c r="M36" s="36"/>
      <c r="N36" s="36"/>
      <c r="O36" s="36"/>
      <c r="P36" s="36"/>
    </row>
  </sheetData>
  <mergeCells count="41">
    <mergeCell ref="J36:P36"/>
    <mergeCell ref="C29:D29"/>
    <mergeCell ref="I6:J6"/>
    <mergeCell ref="K6:P6"/>
    <mergeCell ref="C3:P3"/>
    <mergeCell ref="C32:D32"/>
    <mergeCell ref="C33:D33"/>
    <mergeCell ref="C31:D31"/>
    <mergeCell ref="C30:E30"/>
    <mergeCell ref="H28:I28"/>
    <mergeCell ref="H29:I29"/>
    <mergeCell ref="H30:I30"/>
    <mergeCell ref="H31:I31"/>
    <mergeCell ref="H32:I32"/>
    <mergeCell ref="J35:P35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B2:P2"/>
    <mergeCell ref="D21:I21"/>
    <mergeCell ref="C28:D28"/>
    <mergeCell ref="D26:I26"/>
    <mergeCell ref="D27:I2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44"/>
  <sheetViews>
    <sheetView topLeftCell="A12" zoomScale="84" zoomScaleNormal="84" workbookViewId="0">
      <selection activeCell="I16" sqref="I16"/>
    </sheetView>
  </sheetViews>
  <sheetFormatPr baseColWidth="10" defaultRowHeight="14.6" x14ac:dyDescent="0.4"/>
  <cols>
    <col min="1" max="1" width="1.3046875" customWidth="1"/>
    <col min="2" max="2" width="8.15234375" customWidth="1"/>
    <col min="3" max="3" width="10.84375" customWidth="1"/>
    <col min="4" max="8" width="7.69140625" customWidth="1"/>
    <col min="9" max="9" width="15.53515625" customWidth="1"/>
    <col min="10" max="10" width="7.15234375" customWidth="1"/>
    <col min="11" max="12" width="5.69140625" customWidth="1"/>
    <col min="13" max="13" width="6.3828125" customWidth="1"/>
    <col min="14" max="16" width="5.69140625" customWidth="1"/>
    <col min="17" max="17" width="8.69140625" customWidth="1"/>
    <col min="18" max="19" width="5.69140625" customWidth="1"/>
  </cols>
  <sheetData>
    <row r="2" spans="2:18" ht="15.9" x14ac:dyDescent="0.4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4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9"/>
      <c r="R3" s="19"/>
    </row>
    <row r="4" spans="2:18" x14ac:dyDescent="0.4">
      <c r="C4" s="45" t="s">
        <v>0</v>
      </c>
      <c r="D4" s="44" t="s">
        <v>62</v>
      </c>
      <c r="E4" s="44"/>
      <c r="F4" s="44"/>
      <c r="G4" s="44"/>
      <c r="H4" s="45"/>
      <c r="I4" s="45" t="s">
        <v>1</v>
      </c>
      <c r="J4" s="33" t="s">
        <v>63</v>
      </c>
      <c r="K4" s="33"/>
      <c r="L4" s="45"/>
      <c r="M4" s="45" t="s">
        <v>2</v>
      </c>
      <c r="N4" s="34">
        <v>45014</v>
      </c>
      <c r="O4" s="34"/>
      <c r="P4" s="45"/>
      <c r="Q4" s="45"/>
    </row>
    <row r="5" spans="2:18" ht="6.75" customHeight="1" x14ac:dyDescent="0.4">
      <c r="C5" s="45"/>
      <c r="D5" s="47"/>
      <c r="E5" s="47"/>
      <c r="F5" s="47"/>
      <c r="G5" s="47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2:18" x14ac:dyDescent="0.4">
      <c r="C6" s="45" t="s">
        <v>3</v>
      </c>
      <c r="D6" s="33" t="s">
        <v>60</v>
      </c>
      <c r="E6" s="33"/>
      <c r="F6" s="33"/>
      <c r="G6" s="33"/>
      <c r="H6" s="45"/>
      <c r="I6" s="37" t="s">
        <v>22</v>
      </c>
      <c r="J6" s="37"/>
      <c r="K6" s="38" t="s">
        <v>61</v>
      </c>
      <c r="L6" s="38"/>
      <c r="M6" s="38"/>
      <c r="N6" s="38"/>
      <c r="O6" s="38"/>
      <c r="P6" s="38"/>
      <c r="Q6" s="45"/>
    </row>
    <row r="7" spans="2:18" ht="11.25" customHeight="1" x14ac:dyDescent="0.4"/>
    <row r="8" spans="2:18" x14ac:dyDescent="0.4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18" t="s">
        <v>7</v>
      </c>
      <c r="K8" s="18" t="s">
        <v>10</v>
      </c>
      <c r="L8" s="18" t="s">
        <v>11</v>
      </c>
      <c r="M8" s="18" t="s">
        <v>12</v>
      </c>
      <c r="N8" s="18" t="s">
        <v>13</v>
      </c>
      <c r="O8" s="18" t="s">
        <v>14</v>
      </c>
      <c r="P8" s="18" t="s">
        <v>15</v>
      </c>
      <c r="Q8" s="12" t="s">
        <v>23</v>
      </c>
    </row>
    <row r="9" spans="2:18" x14ac:dyDescent="0.4">
      <c r="B9" s="48">
        <v>1</v>
      </c>
      <c r="C9" s="45" t="s">
        <v>64</v>
      </c>
      <c r="D9" s="53" t="s">
        <v>88</v>
      </c>
      <c r="E9" s="53"/>
      <c r="F9" s="53"/>
      <c r="G9" s="53"/>
      <c r="H9" s="53"/>
      <c r="I9" s="53"/>
      <c r="J9" s="46">
        <v>100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3">
        <f>SUM(J9:P9)/7</f>
        <v>14.285714285714286</v>
      </c>
    </row>
    <row r="10" spans="2:18" x14ac:dyDescent="0.4">
      <c r="B10" s="48">
        <f>B9+1</f>
        <v>2</v>
      </c>
      <c r="C10" s="45" t="s">
        <v>65</v>
      </c>
      <c r="D10" s="49" t="str">
        <f ca="1">CONCATENATE($D10," ",#REF!, " ",#REF!,  " ")</f>
        <v xml:space="preserve">AGUILAR RENDON LUIS ALBERTO </v>
      </c>
      <c r="E10" s="49"/>
      <c r="F10" s="49"/>
      <c r="G10" s="49"/>
      <c r="H10" s="49"/>
      <c r="I10" s="49"/>
      <c r="J10" s="46">
        <v>90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3">
        <f t="shared" ref="Q10:Q32" si="0">SUM(J10:P10)/7</f>
        <v>12.857142857142858</v>
      </c>
    </row>
    <row r="11" spans="2:18" x14ac:dyDescent="0.4">
      <c r="B11" s="48">
        <f t="shared" ref="B11:B32" si="1">B10+1</f>
        <v>3</v>
      </c>
      <c r="C11" s="45" t="s">
        <v>66</v>
      </c>
      <c r="D11" s="49" t="str">
        <f ca="1">CONCATENATE($D11," ",#REF!, " ",#REF!,  " ")</f>
        <v xml:space="preserve">BLAS DIAZ ABISAI </v>
      </c>
      <c r="E11" s="49"/>
      <c r="F11" s="49"/>
      <c r="G11" s="49"/>
      <c r="H11" s="49"/>
      <c r="I11" s="49"/>
      <c r="J11" s="46">
        <v>90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3">
        <f t="shared" si="0"/>
        <v>12.857142857142858</v>
      </c>
    </row>
    <row r="12" spans="2:18" x14ac:dyDescent="0.4">
      <c r="B12" s="48">
        <f t="shared" si="1"/>
        <v>4</v>
      </c>
      <c r="C12" s="45" t="s">
        <v>67</v>
      </c>
      <c r="D12" s="49" t="str">
        <f ca="1">CONCATENATE($D12," ",#REF!, " ",#REF!,  " ")</f>
        <v xml:space="preserve">CAMPOS MARTINEZ YAHIR </v>
      </c>
      <c r="E12" s="49"/>
      <c r="F12" s="49"/>
      <c r="G12" s="49"/>
      <c r="H12" s="49"/>
      <c r="I12" s="49"/>
      <c r="J12" s="46">
        <v>90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3">
        <f t="shared" si="0"/>
        <v>12.857142857142858</v>
      </c>
    </row>
    <row r="13" spans="2:18" x14ac:dyDescent="0.4">
      <c r="B13" s="48">
        <f t="shared" si="1"/>
        <v>5</v>
      </c>
      <c r="C13" s="45" t="s">
        <v>68</v>
      </c>
      <c r="D13" s="49" t="str">
        <f ca="1">CONCATENATE($D13," ",#REF!, " ",#REF!,  " ")</f>
        <v xml:space="preserve">CARVAJAL ANTONIO EVELIN </v>
      </c>
      <c r="E13" s="49"/>
      <c r="F13" s="49"/>
      <c r="G13" s="49"/>
      <c r="H13" s="49"/>
      <c r="I13" s="49"/>
      <c r="J13" s="46">
        <v>85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3">
        <f t="shared" si="0"/>
        <v>12.142857142857142</v>
      </c>
    </row>
    <row r="14" spans="2:18" x14ac:dyDescent="0.4">
      <c r="B14" s="48">
        <f t="shared" si="1"/>
        <v>6</v>
      </c>
      <c r="C14" s="45" t="s">
        <v>69</v>
      </c>
      <c r="D14" s="49" t="str">
        <f ca="1">CONCATENATE($D14," ",#REF!, " ",#REF!,  " ")</f>
        <v xml:space="preserve">CORTES IXBA ANGEL DE JAZMIN </v>
      </c>
      <c r="E14" s="49"/>
      <c r="F14" s="49"/>
      <c r="G14" s="49"/>
      <c r="H14" s="49"/>
      <c r="I14" s="49"/>
      <c r="J14" s="46">
        <v>85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3">
        <f t="shared" si="0"/>
        <v>12.142857142857142</v>
      </c>
    </row>
    <row r="15" spans="2:18" x14ac:dyDescent="0.4">
      <c r="B15" s="48">
        <f t="shared" si="1"/>
        <v>7</v>
      </c>
      <c r="C15" s="45" t="s">
        <v>70</v>
      </c>
      <c r="D15" s="49" t="str">
        <f ca="1">CONCATENATE($D15," ",#REF!, " ",#REF!,  " ")</f>
        <v xml:space="preserve">DOMINGUEZ CRUZ DANIELA </v>
      </c>
      <c r="E15" s="49"/>
      <c r="F15" s="49"/>
      <c r="G15" s="49"/>
      <c r="H15" s="49"/>
      <c r="I15" s="49"/>
      <c r="J15" s="46">
        <v>100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3">
        <f t="shared" si="0"/>
        <v>14.285714285714286</v>
      </c>
    </row>
    <row r="16" spans="2:18" x14ac:dyDescent="0.4">
      <c r="B16" s="48">
        <f t="shared" si="1"/>
        <v>8</v>
      </c>
      <c r="C16" s="45" t="s">
        <v>71</v>
      </c>
      <c r="D16" s="49" t="str">
        <f ca="1">CONCATENATE($D16," ",#REF!, " ",#REF!,  " ")</f>
        <v xml:space="preserve">FISCAL POLITO ROMAN OMAR </v>
      </c>
      <c r="E16" s="49"/>
      <c r="F16" s="49"/>
      <c r="G16" s="49"/>
      <c r="H16" s="49"/>
      <c r="I16" s="49"/>
      <c r="J16" s="46">
        <v>88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3">
        <f t="shared" si="0"/>
        <v>12.571428571428571</v>
      </c>
    </row>
    <row r="17" spans="2:17" x14ac:dyDescent="0.4">
      <c r="B17" s="48">
        <f t="shared" si="1"/>
        <v>9</v>
      </c>
      <c r="C17" s="45" t="s">
        <v>72</v>
      </c>
      <c r="D17" s="49" t="str">
        <f ca="1">CONCATENATE($D17," ",#REF!, " ",#REF!,  " ")</f>
        <v xml:space="preserve">GATICA ANTELE JAQUELINE </v>
      </c>
      <c r="E17" s="49"/>
      <c r="F17" s="49"/>
      <c r="G17" s="49"/>
      <c r="H17" s="49"/>
      <c r="I17" s="49"/>
      <c r="J17" s="46">
        <v>88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3">
        <f t="shared" si="0"/>
        <v>12.571428571428571</v>
      </c>
    </row>
    <row r="18" spans="2:17" x14ac:dyDescent="0.4">
      <c r="B18" s="48">
        <f t="shared" si="1"/>
        <v>10</v>
      </c>
      <c r="C18" s="45" t="s">
        <v>73</v>
      </c>
      <c r="D18" s="49" t="str">
        <f ca="1">CONCATENATE($D18," ",#REF!, " ",#REF!,  " ")</f>
        <v xml:space="preserve">GOMEZ ALEMAN ABDIEL MIGUEL </v>
      </c>
      <c r="E18" s="49"/>
      <c r="F18" s="49"/>
      <c r="G18" s="49"/>
      <c r="H18" s="49"/>
      <c r="I18" s="49"/>
      <c r="J18" s="46">
        <v>100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3">
        <f t="shared" si="0"/>
        <v>14.285714285714286</v>
      </c>
    </row>
    <row r="19" spans="2:17" x14ac:dyDescent="0.4">
      <c r="B19" s="48">
        <f t="shared" si="1"/>
        <v>11</v>
      </c>
      <c r="C19" s="45" t="s">
        <v>74</v>
      </c>
      <c r="D19" s="49" t="str">
        <f ca="1">CONCATENATE($D19," ",#REF!, " ",#REF!,  " ")</f>
        <v xml:space="preserve">GOMEZ CHAVEZ BRIAN ULISES </v>
      </c>
      <c r="E19" s="49"/>
      <c r="F19" s="49"/>
      <c r="G19" s="49"/>
      <c r="H19" s="49"/>
      <c r="I19" s="49"/>
      <c r="J19" s="46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3">
        <f t="shared" si="0"/>
        <v>0</v>
      </c>
    </row>
    <row r="20" spans="2:17" x14ac:dyDescent="0.4">
      <c r="B20" s="48">
        <f t="shared" si="1"/>
        <v>12</v>
      </c>
      <c r="C20" s="45" t="s">
        <v>75</v>
      </c>
      <c r="D20" s="49" t="str">
        <f ca="1">CONCATENATE($D20," ",#REF!, " ",#REF!,  " ")</f>
        <v xml:space="preserve">GONZALEZ DIAZ JOSE MARIA </v>
      </c>
      <c r="E20" s="49"/>
      <c r="F20" s="49"/>
      <c r="G20" s="49"/>
      <c r="H20" s="49"/>
      <c r="I20" s="49"/>
      <c r="J20" s="46">
        <v>88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3">
        <f t="shared" si="0"/>
        <v>12.571428571428571</v>
      </c>
    </row>
    <row r="21" spans="2:17" x14ac:dyDescent="0.4">
      <c r="B21" s="48">
        <f t="shared" si="1"/>
        <v>13</v>
      </c>
      <c r="C21" s="45" t="s">
        <v>76</v>
      </c>
      <c r="D21" s="49" t="str">
        <f ca="1">CONCATENATE($D21," ",#REF!, " ",#REF!,  " ")</f>
        <v xml:space="preserve">IGNOT MARTINEZ SCARLET DEL CARMEN </v>
      </c>
      <c r="E21" s="49"/>
      <c r="F21" s="49"/>
      <c r="G21" s="49"/>
      <c r="H21" s="49"/>
      <c r="I21" s="49"/>
      <c r="J21" s="46">
        <v>85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3">
        <f t="shared" si="0"/>
        <v>12.142857142857142</v>
      </c>
    </row>
    <row r="22" spans="2:17" x14ac:dyDescent="0.4">
      <c r="B22" s="48">
        <f t="shared" si="1"/>
        <v>14</v>
      </c>
      <c r="C22" s="45" t="s">
        <v>77</v>
      </c>
      <c r="D22" s="49" t="str">
        <f ca="1">CONCATENATE($D22," ",#REF!, " ",#REF!,  " ")</f>
        <v xml:space="preserve">IXTEPAN TEMICH JOSE ANGEL </v>
      </c>
      <c r="E22" s="49"/>
      <c r="F22" s="49"/>
      <c r="G22" s="49"/>
      <c r="H22" s="49"/>
      <c r="I22" s="49"/>
      <c r="J22" s="46">
        <v>80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3">
        <f t="shared" si="0"/>
        <v>11.428571428571429</v>
      </c>
    </row>
    <row r="23" spans="2:17" x14ac:dyDescent="0.4">
      <c r="B23" s="48">
        <f t="shared" si="1"/>
        <v>15</v>
      </c>
      <c r="C23" s="45" t="s">
        <v>78</v>
      </c>
      <c r="D23" s="49" t="str">
        <f ca="1">CONCATENATE($D23," ",#REF!, " ",#REF!,  " ")</f>
        <v xml:space="preserve">MALAGA QUINO KAREN VALERIA </v>
      </c>
      <c r="E23" s="49"/>
      <c r="F23" s="49"/>
      <c r="G23" s="49"/>
      <c r="H23" s="49"/>
      <c r="I23" s="49"/>
      <c r="J23" s="46">
        <v>100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3">
        <f t="shared" si="0"/>
        <v>14.285714285714286</v>
      </c>
    </row>
    <row r="24" spans="2:17" x14ac:dyDescent="0.4">
      <c r="B24" s="48">
        <f t="shared" si="1"/>
        <v>16</v>
      </c>
      <c r="C24" s="45" t="s">
        <v>79</v>
      </c>
      <c r="D24" s="49" t="str">
        <f ca="1">CONCATENATE($D24," ",#REF!, " ",#REF!,  " ")</f>
        <v xml:space="preserve">MILLAN POLITO CHRISTIAN MANUEL </v>
      </c>
      <c r="E24" s="49"/>
      <c r="F24" s="49"/>
      <c r="G24" s="49"/>
      <c r="H24" s="49"/>
      <c r="I24" s="49"/>
      <c r="J24" s="46">
        <v>80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3">
        <f t="shared" si="0"/>
        <v>11.428571428571429</v>
      </c>
    </row>
    <row r="25" spans="2:17" x14ac:dyDescent="0.4">
      <c r="B25" s="48">
        <f t="shared" si="1"/>
        <v>17</v>
      </c>
      <c r="C25" s="45" t="s">
        <v>80</v>
      </c>
      <c r="D25" s="49" t="str">
        <f ca="1">CONCATENATE($D25," ",#REF!, " ",#REF!,  " ")</f>
        <v xml:space="preserve">MIROS TOLEDO ELSA YAZIRI </v>
      </c>
      <c r="E25" s="49"/>
      <c r="F25" s="49"/>
      <c r="G25" s="49"/>
      <c r="H25" s="49"/>
      <c r="I25" s="49"/>
      <c r="J25" s="46">
        <v>90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3">
        <f t="shared" si="0"/>
        <v>12.857142857142858</v>
      </c>
    </row>
    <row r="26" spans="2:17" x14ac:dyDescent="0.4">
      <c r="B26" s="48">
        <f t="shared" si="1"/>
        <v>18</v>
      </c>
      <c r="C26" s="45" t="s">
        <v>81</v>
      </c>
      <c r="D26" s="49" t="str">
        <f ca="1">CONCATENATE($D26," ",#REF!, " ",#REF!,  " ")</f>
        <v xml:space="preserve">QUINO CINTA KARLA GUADALUPE </v>
      </c>
      <c r="E26" s="49"/>
      <c r="F26" s="49"/>
      <c r="G26" s="49"/>
      <c r="H26" s="49"/>
      <c r="I26" s="49"/>
      <c r="J26" s="46">
        <v>90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3">
        <f t="shared" si="0"/>
        <v>12.857142857142858</v>
      </c>
    </row>
    <row r="27" spans="2:17" x14ac:dyDescent="0.4">
      <c r="B27" s="48">
        <f t="shared" si="1"/>
        <v>19</v>
      </c>
      <c r="C27" s="45" t="s">
        <v>82</v>
      </c>
      <c r="D27" s="49" t="str">
        <f ca="1">CONCATENATE($D27," ",#REF!, " ",#REF!,  " ")</f>
        <v xml:space="preserve">RIVAS CHAMPALA LUIS ENRIQUE </v>
      </c>
      <c r="E27" s="49"/>
      <c r="F27" s="49"/>
      <c r="G27" s="49"/>
      <c r="H27" s="49"/>
      <c r="I27" s="49"/>
      <c r="J27" s="46">
        <v>90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13">
        <f t="shared" si="0"/>
        <v>12.857142857142858</v>
      </c>
    </row>
    <row r="28" spans="2:17" x14ac:dyDescent="0.4">
      <c r="B28" s="48">
        <f t="shared" si="1"/>
        <v>20</v>
      </c>
      <c r="C28" s="45" t="s">
        <v>83</v>
      </c>
      <c r="D28" s="49" t="str">
        <f ca="1">CONCATENATE($D28," ",#REF!, " ",#REF!,  " ")</f>
        <v xml:space="preserve">ROSAS FAJARDO JOSE MANUEL </v>
      </c>
      <c r="E28" s="49"/>
      <c r="F28" s="49"/>
      <c r="G28" s="49"/>
      <c r="H28" s="49"/>
      <c r="I28" s="49"/>
      <c r="J28" s="46">
        <v>85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13">
        <f t="shared" si="0"/>
        <v>12.142857142857142</v>
      </c>
    </row>
    <row r="29" spans="2:17" x14ac:dyDescent="0.4">
      <c r="B29" s="48">
        <f t="shared" si="1"/>
        <v>21</v>
      </c>
      <c r="C29" s="45" t="s">
        <v>84</v>
      </c>
      <c r="D29" s="49" t="str">
        <f ca="1">CONCATENATE($D29," ",#REF!, " ",#REF!,  " ")</f>
        <v xml:space="preserve">ZUNIGA CHAVEZ ANGEL JOSUE </v>
      </c>
      <c r="E29" s="49"/>
      <c r="F29" s="49"/>
      <c r="G29" s="49"/>
      <c r="H29" s="49"/>
      <c r="I29" s="49"/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13">
        <f t="shared" si="0"/>
        <v>0</v>
      </c>
    </row>
    <row r="30" spans="2:17" x14ac:dyDescent="0.4">
      <c r="B30" s="48">
        <f t="shared" si="1"/>
        <v>22</v>
      </c>
      <c r="C30" s="45" t="s">
        <v>85</v>
      </c>
      <c r="D30" s="49" t="str">
        <f ca="1">CONCATENATE($D30," ",#REF!, " ",#REF!,  " ")</f>
        <v xml:space="preserve">ZUNIGA CHAVEZ EDDI JOSUE </v>
      </c>
      <c r="E30" s="49"/>
      <c r="F30" s="49"/>
      <c r="G30" s="49"/>
      <c r="H30" s="49"/>
      <c r="I30" s="49"/>
      <c r="J30" s="46">
        <v>85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13">
        <f t="shared" si="0"/>
        <v>12.142857142857142</v>
      </c>
    </row>
    <row r="31" spans="2:17" x14ac:dyDescent="0.4">
      <c r="B31" s="48">
        <f t="shared" si="1"/>
        <v>23</v>
      </c>
      <c r="C31" s="45" t="s">
        <v>86</v>
      </c>
      <c r="D31" s="49" t="str">
        <f ca="1">CONCATENATE($D31," ",#REF!, " ",#REF!,  " ")</f>
        <v xml:space="preserve">VILLEGAS CHAGALA JAIR ARTURO </v>
      </c>
      <c r="E31" s="49"/>
      <c r="F31" s="49"/>
      <c r="G31" s="49"/>
      <c r="H31" s="49"/>
      <c r="I31" s="49"/>
      <c r="J31" s="46">
        <v>100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13">
        <f t="shared" si="0"/>
        <v>14.285714285714286</v>
      </c>
    </row>
    <row r="32" spans="2:17" x14ac:dyDescent="0.4">
      <c r="B32" s="48">
        <f t="shared" si="1"/>
        <v>24</v>
      </c>
      <c r="C32" s="45" t="s">
        <v>87</v>
      </c>
      <c r="D32" s="54" t="s">
        <v>89</v>
      </c>
      <c r="E32" s="54"/>
      <c r="F32" s="54"/>
      <c r="G32" s="54"/>
      <c r="H32" s="54"/>
      <c r="I32" s="54"/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13">
        <f t="shared" si="0"/>
        <v>0</v>
      </c>
    </row>
    <row r="33" spans="2:17" x14ac:dyDescent="0.4">
      <c r="B33" s="17"/>
      <c r="C33" s="8"/>
      <c r="D33" s="28"/>
      <c r="E33" s="28"/>
      <c r="F33" s="28"/>
      <c r="G33" s="28"/>
      <c r="H33" s="28"/>
      <c r="I33" s="28"/>
      <c r="J33" s="18"/>
      <c r="K33" s="18"/>
      <c r="L33" s="18"/>
      <c r="M33" s="18"/>
      <c r="N33" s="18"/>
      <c r="O33" s="18"/>
      <c r="P33" s="18"/>
      <c r="Q33" s="13">
        <f t="shared" ref="Q33:Q35" si="2">SUM(J33:P33)/7</f>
        <v>0</v>
      </c>
    </row>
    <row r="34" spans="2:17" x14ac:dyDescent="0.4">
      <c r="B34" s="17"/>
      <c r="C34" s="8"/>
      <c r="D34" s="28"/>
      <c r="E34" s="28"/>
      <c r="F34" s="28"/>
      <c r="G34" s="28"/>
      <c r="H34" s="28"/>
      <c r="I34" s="28"/>
      <c r="J34" s="18"/>
      <c r="K34" s="18"/>
      <c r="L34" s="18"/>
      <c r="M34" s="18"/>
      <c r="N34" s="18"/>
      <c r="O34" s="18"/>
      <c r="P34" s="18"/>
      <c r="Q34" s="13">
        <f t="shared" si="2"/>
        <v>0</v>
      </c>
    </row>
    <row r="35" spans="2:17" x14ac:dyDescent="0.4">
      <c r="B35" s="17"/>
      <c r="C35" s="21"/>
      <c r="D35" s="29"/>
      <c r="E35" s="30"/>
      <c r="F35" s="30"/>
      <c r="G35" s="30"/>
      <c r="H35" s="30"/>
      <c r="I35" s="31"/>
      <c r="J35" s="3"/>
      <c r="K35" s="3"/>
      <c r="L35" s="3"/>
      <c r="M35" s="3"/>
      <c r="N35" s="3"/>
      <c r="O35" s="3"/>
      <c r="P35" s="3"/>
      <c r="Q35" s="13">
        <f t="shared" si="2"/>
        <v>0</v>
      </c>
    </row>
    <row r="36" spans="2:17" x14ac:dyDescent="0.4">
      <c r="C36" s="27"/>
      <c r="D36" s="27"/>
      <c r="E36" s="16"/>
      <c r="H36" s="40" t="s">
        <v>19</v>
      </c>
      <c r="I36" s="40"/>
      <c r="J36" s="22">
        <f>COUNTIF(J9:J35,"&gt;=70")</f>
        <v>21</v>
      </c>
      <c r="K36" s="22">
        <f>COUNTIF(K9:K35,"&gt;=70")</f>
        <v>0</v>
      </c>
      <c r="L36" s="22">
        <f>COUNTIF(L9:L35,"&gt;=70")</f>
        <v>0</v>
      </c>
      <c r="M36" s="22">
        <f>COUNTIF(M9:M35,"&gt;=70")</f>
        <v>0</v>
      </c>
      <c r="N36" s="22">
        <f>COUNTIF(N9:N35,"&gt;=70")</f>
        <v>0</v>
      </c>
      <c r="O36" s="22">
        <f>COUNTIF(O9:O35,"&gt;=70")</f>
        <v>0</v>
      </c>
      <c r="P36" s="22">
        <f>COUNTIF(P9:P35,"&gt;=70")</f>
        <v>0</v>
      </c>
      <c r="Q36" s="26">
        <f>COUNTIF(Q9:Q32,"&gt;=70")</f>
        <v>0</v>
      </c>
    </row>
    <row r="37" spans="2:17" x14ac:dyDescent="0.4">
      <c r="C37" s="27"/>
      <c r="D37" s="27"/>
      <c r="E37" s="20"/>
      <c r="H37" s="41" t="s">
        <v>20</v>
      </c>
      <c r="I37" s="41"/>
      <c r="J37" s="23">
        <f>COUNTIF(J9:J35,"&lt;70")</f>
        <v>3</v>
      </c>
      <c r="K37" s="23">
        <f>COUNTIF(K9:K35,"&lt;70")</f>
        <v>24</v>
      </c>
      <c r="L37" s="23">
        <f>COUNTIF(L9:L35,"&lt;70")</f>
        <v>24</v>
      </c>
      <c r="M37" s="23">
        <f>COUNTIF(M9:M35,"&lt;70")</f>
        <v>24</v>
      </c>
      <c r="N37" s="23">
        <f>COUNTIF(N9:N35,"&lt;70")</f>
        <v>24</v>
      </c>
      <c r="O37" s="23">
        <f>COUNTIF(O9:O35,"&lt;70")</f>
        <v>24</v>
      </c>
      <c r="P37" s="23">
        <f>COUNTIF(P9:P35,"&lt;70")</f>
        <v>24</v>
      </c>
      <c r="Q37" s="23">
        <f>COUNTIF(Q9:Q35,"&lt;70")</f>
        <v>27</v>
      </c>
    </row>
    <row r="38" spans="2:17" x14ac:dyDescent="0.4">
      <c r="C38" s="27"/>
      <c r="D38" s="27"/>
      <c r="E38" s="27"/>
      <c r="H38" s="41" t="s">
        <v>21</v>
      </c>
      <c r="I38" s="41"/>
      <c r="J38" s="23">
        <f>COUNT(J9:J35)</f>
        <v>24</v>
      </c>
      <c r="K38" s="23">
        <f>COUNT(K9:K35)</f>
        <v>24</v>
      </c>
      <c r="L38" s="23">
        <f>COUNT(L9:L35)</f>
        <v>24</v>
      </c>
      <c r="M38" s="23">
        <f>COUNT(M9:M35)</f>
        <v>24</v>
      </c>
      <c r="N38" s="23">
        <f>COUNT(N9:N35)</f>
        <v>24</v>
      </c>
      <c r="O38" s="23">
        <f>COUNT(O9:O35)</f>
        <v>24</v>
      </c>
      <c r="P38" s="23">
        <f>COUNT(P9:P35)</f>
        <v>24</v>
      </c>
      <c r="Q38" s="23">
        <f>COUNT(Q9:Q35)</f>
        <v>27</v>
      </c>
    </row>
    <row r="39" spans="2:17" x14ac:dyDescent="0.4">
      <c r="C39" s="27"/>
      <c r="D39" s="27"/>
      <c r="E39" s="16"/>
      <c r="F39" s="11"/>
      <c r="H39" s="42" t="s">
        <v>16</v>
      </c>
      <c r="I39" s="42"/>
      <c r="J39" s="24">
        <f>J36/J38</f>
        <v>0.875</v>
      </c>
      <c r="K39" s="25">
        <f t="shared" ref="K39:Q39" si="3">K36/K38</f>
        <v>0</v>
      </c>
      <c r="L39" s="25">
        <f t="shared" si="3"/>
        <v>0</v>
      </c>
      <c r="M39" s="25">
        <f t="shared" si="3"/>
        <v>0</v>
      </c>
      <c r="N39" s="25">
        <f t="shared" si="3"/>
        <v>0</v>
      </c>
      <c r="O39" s="25">
        <f t="shared" si="3"/>
        <v>0</v>
      </c>
      <c r="P39" s="25">
        <f t="shared" si="3"/>
        <v>0</v>
      </c>
      <c r="Q39" s="25">
        <f t="shared" si="3"/>
        <v>0</v>
      </c>
    </row>
    <row r="40" spans="2:17" x14ac:dyDescent="0.4">
      <c r="C40" s="27"/>
      <c r="D40" s="27"/>
      <c r="E40" s="16"/>
      <c r="F40" s="11"/>
      <c r="H40" s="42" t="s">
        <v>17</v>
      </c>
      <c r="I40" s="42"/>
      <c r="J40" s="24">
        <f>J37/J38</f>
        <v>0.125</v>
      </c>
      <c r="K40" s="24">
        <f t="shared" ref="K40:Q40" si="4">K37/K38</f>
        <v>1</v>
      </c>
      <c r="L40" s="25">
        <f t="shared" si="4"/>
        <v>1</v>
      </c>
      <c r="M40" s="25">
        <f t="shared" si="4"/>
        <v>1</v>
      </c>
      <c r="N40" s="25">
        <f t="shared" si="4"/>
        <v>1</v>
      </c>
      <c r="O40" s="25">
        <f t="shared" si="4"/>
        <v>1</v>
      </c>
      <c r="P40" s="25">
        <f t="shared" si="4"/>
        <v>1</v>
      </c>
      <c r="Q40" s="25">
        <f t="shared" si="4"/>
        <v>1</v>
      </c>
    </row>
    <row r="41" spans="2:17" x14ac:dyDescent="0.4">
      <c r="C41" s="27"/>
      <c r="D41" s="27"/>
      <c r="E41" s="20"/>
      <c r="F41" s="11"/>
    </row>
    <row r="42" spans="2:17" x14ac:dyDescent="0.4">
      <c r="C42" s="16"/>
      <c r="D42" s="16"/>
      <c r="E42" s="20"/>
      <c r="F42" s="11"/>
    </row>
    <row r="43" spans="2:17" x14ac:dyDescent="0.4">
      <c r="J43" s="43"/>
      <c r="K43" s="43"/>
      <c r="L43" s="43"/>
      <c r="M43" s="43"/>
      <c r="N43" s="43"/>
      <c r="O43" s="43"/>
      <c r="P43" s="43"/>
    </row>
    <row r="44" spans="2:17" x14ac:dyDescent="0.4">
      <c r="J44" s="36" t="s">
        <v>18</v>
      </c>
      <c r="K44" s="36"/>
      <c r="L44" s="36"/>
      <c r="M44" s="36"/>
      <c r="N44" s="36"/>
      <c r="O44" s="36"/>
      <c r="P44" s="36"/>
    </row>
  </sheetData>
  <mergeCells count="25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33:I33"/>
    <mergeCell ref="D34:I34"/>
    <mergeCell ref="D35:I35"/>
    <mergeCell ref="C36:D36"/>
    <mergeCell ref="H36:I36"/>
    <mergeCell ref="C37:D37"/>
    <mergeCell ref="H37:I37"/>
    <mergeCell ref="C38:E38"/>
    <mergeCell ref="H38:I38"/>
    <mergeCell ref="C39:D39"/>
    <mergeCell ref="H39:I39"/>
    <mergeCell ref="C40:D40"/>
    <mergeCell ref="H40:I40"/>
    <mergeCell ref="C41:D41"/>
    <mergeCell ref="J43:P43"/>
    <mergeCell ref="J44:P4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2"/>
  <sheetViews>
    <sheetView topLeftCell="A22" zoomScale="84" zoomScaleNormal="84" workbookViewId="0">
      <selection activeCell="K26" sqref="K26:P32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6" width="5.69140625" customWidth="1"/>
    <col min="17" max="17" width="8.69140625" customWidth="1"/>
    <col min="18" max="19" width="5.69140625" customWidth="1"/>
  </cols>
  <sheetData>
    <row r="2" spans="2:18" ht="15.9" x14ac:dyDescent="0.4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4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9"/>
      <c r="R3" s="19"/>
    </row>
    <row r="4" spans="2:18" x14ac:dyDescent="0.4">
      <c r="C4" t="s">
        <v>0</v>
      </c>
      <c r="D4" s="44" t="s">
        <v>90</v>
      </c>
      <c r="E4" s="44"/>
      <c r="F4" s="44"/>
      <c r="G4" s="44"/>
      <c r="I4" t="s">
        <v>1</v>
      </c>
      <c r="J4" s="33" t="s">
        <v>91</v>
      </c>
      <c r="K4" s="33"/>
      <c r="M4" t="s">
        <v>2</v>
      </c>
      <c r="N4" s="34">
        <v>45014</v>
      </c>
      <c r="O4" s="34"/>
    </row>
    <row r="5" spans="2:18" ht="6.75" customHeight="1" x14ac:dyDescent="0.4">
      <c r="D5" s="6"/>
      <c r="E5" s="6"/>
      <c r="F5" s="6"/>
      <c r="G5" s="6"/>
    </row>
    <row r="6" spans="2:18" x14ac:dyDescent="0.4">
      <c r="C6" t="s">
        <v>3</v>
      </c>
      <c r="D6" s="33" t="s">
        <v>92</v>
      </c>
      <c r="E6" s="33"/>
      <c r="F6" s="33"/>
      <c r="G6" s="33"/>
      <c r="I6" s="37" t="s">
        <v>22</v>
      </c>
      <c r="J6" s="37"/>
      <c r="K6" s="38" t="s">
        <v>61</v>
      </c>
      <c r="L6" s="38"/>
      <c r="M6" s="38"/>
      <c r="N6" s="38"/>
      <c r="O6" s="38"/>
      <c r="P6" s="38"/>
    </row>
    <row r="7" spans="2:18" ht="11.25" customHeight="1" x14ac:dyDescent="0.4"/>
    <row r="8" spans="2:18" x14ac:dyDescent="0.4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18" t="s">
        <v>7</v>
      </c>
      <c r="K8" s="18" t="s">
        <v>10</v>
      </c>
      <c r="L8" s="18" t="s">
        <v>11</v>
      </c>
      <c r="M8" s="18" t="s">
        <v>12</v>
      </c>
      <c r="N8" s="18" t="s">
        <v>13</v>
      </c>
      <c r="O8" s="18" t="s">
        <v>14</v>
      </c>
      <c r="P8" s="18" t="s">
        <v>15</v>
      </c>
      <c r="Q8" s="12" t="s">
        <v>23</v>
      </c>
    </row>
    <row r="9" spans="2:18" x14ac:dyDescent="0.4">
      <c r="B9" s="48">
        <v>1</v>
      </c>
      <c r="C9" s="45" t="s">
        <v>93</v>
      </c>
      <c r="D9" s="28" t="s">
        <v>117</v>
      </c>
      <c r="E9" s="28"/>
      <c r="F9" s="28"/>
      <c r="G9" s="28"/>
      <c r="H9" s="28"/>
      <c r="I9" s="28"/>
      <c r="J9" s="46">
        <v>100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3">
        <f>SUM(J9:P9)/7</f>
        <v>14.285714285714286</v>
      </c>
    </row>
    <row r="10" spans="2:18" x14ac:dyDescent="0.4">
      <c r="B10" s="48">
        <f>B9+1</f>
        <v>2</v>
      </c>
      <c r="C10" s="45" t="s">
        <v>94</v>
      </c>
      <c r="D10" s="45" t="str">
        <f ca="1">CONCATENATE($D10," ",#REF!, " ",#REF!,  " ")</f>
        <v xml:space="preserve">CHACHA PÉREZ ALBA MARINA </v>
      </c>
      <c r="E10" s="45"/>
      <c r="F10" s="45"/>
      <c r="G10" s="45"/>
      <c r="H10" s="45"/>
      <c r="I10" s="45"/>
      <c r="J10" s="46">
        <v>100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3">
        <f t="shared" ref="Q10:Q32" si="0">SUM(J10:P10)/7</f>
        <v>14.285714285714286</v>
      </c>
    </row>
    <row r="11" spans="2:18" x14ac:dyDescent="0.4">
      <c r="B11" s="48">
        <f t="shared" ref="B11:B32" si="1">B10+1</f>
        <v>3</v>
      </c>
      <c r="C11" s="45" t="s">
        <v>95</v>
      </c>
      <c r="D11" s="45" t="str">
        <f ca="1">CONCATENATE($D11," ",#REF!, " ",#REF!,  " ")</f>
        <v xml:space="preserve">CHAGALA PUCHETA ANGEL DAVID </v>
      </c>
      <c r="E11" s="45"/>
      <c r="F11" s="45"/>
      <c r="G11" s="45"/>
      <c r="H11" s="45"/>
      <c r="I11" s="45"/>
      <c r="J11" s="46">
        <v>100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3">
        <f t="shared" si="0"/>
        <v>14.285714285714286</v>
      </c>
    </row>
    <row r="12" spans="2:18" x14ac:dyDescent="0.4">
      <c r="B12" s="48">
        <f t="shared" si="1"/>
        <v>4</v>
      </c>
      <c r="C12" s="45" t="s">
        <v>96</v>
      </c>
      <c r="D12" s="45" t="str">
        <f ca="1">CONCATENATE($D12," ",#REF!, " ",#REF!,  " ")</f>
        <v xml:space="preserve">FERMAN ATAXCA SARAHI ESMERALDA </v>
      </c>
      <c r="E12" s="45"/>
      <c r="F12" s="45"/>
      <c r="G12" s="45"/>
      <c r="H12" s="45"/>
      <c r="I12" s="45"/>
      <c r="J12" s="46">
        <v>100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3">
        <f t="shared" si="0"/>
        <v>14.285714285714286</v>
      </c>
    </row>
    <row r="13" spans="2:18" x14ac:dyDescent="0.4">
      <c r="B13" s="48">
        <f t="shared" si="1"/>
        <v>5</v>
      </c>
      <c r="C13" s="45" t="s">
        <v>97</v>
      </c>
      <c r="D13" s="45" t="str">
        <f ca="1">CONCATENATE($D13," ",#REF!, " ",#REF!,  " ")</f>
        <v xml:space="preserve">FONSECA ABRAJAN OSVANY JESUS </v>
      </c>
      <c r="E13" s="45"/>
      <c r="F13" s="45"/>
      <c r="G13" s="45"/>
      <c r="H13" s="45"/>
      <c r="I13" s="45"/>
      <c r="J13" s="46">
        <v>100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3">
        <f t="shared" si="0"/>
        <v>14.285714285714286</v>
      </c>
    </row>
    <row r="14" spans="2:18" x14ac:dyDescent="0.4">
      <c r="B14" s="48">
        <f t="shared" si="1"/>
        <v>6</v>
      </c>
      <c r="C14" s="45" t="s">
        <v>98</v>
      </c>
      <c r="D14" s="45" t="str">
        <f ca="1">CONCATENATE($D14," ",#REF!, " ",#REF!,  " ")</f>
        <v xml:space="preserve">HERNANDEZ PEREZ ASLY </v>
      </c>
      <c r="E14" s="45"/>
      <c r="F14" s="45"/>
      <c r="G14" s="45"/>
      <c r="H14" s="45"/>
      <c r="I14" s="45"/>
      <c r="J14" s="46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3">
        <f t="shared" si="0"/>
        <v>0</v>
      </c>
    </row>
    <row r="15" spans="2:18" x14ac:dyDescent="0.4">
      <c r="B15" s="48">
        <f t="shared" si="1"/>
        <v>7</v>
      </c>
      <c r="C15" s="45" t="s">
        <v>99</v>
      </c>
      <c r="D15" s="45" t="str">
        <f ca="1">CONCATENATE($D15," ",#REF!, " ",#REF!,  " ")</f>
        <v xml:space="preserve">MARIN GONZALEZ JOANA MICHELLE </v>
      </c>
      <c r="E15" s="45"/>
      <c r="F15" s="45"/>
      <c r="G15" s="45"/>
      <c r="H15" s="45"/>
      <c r="I15" s="45"/>
      <c r="J15" s="46">
        <v>80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3">
        <f t="shared" si="0"/>
        <v>11.428571428571429</v>
      </c>
    </row>
    <row r="16" spans="2:18" x14ac:dyDescent="0.4">
      <c r="B16" s="48">
        <f t="shared" si="1"/>
        <v>8</v>
      </c>
      <c r="C16" s="45" t="s">
        <v>100</v>
      </c>
      <c r="D16" s="45" t="str">
        <f ca="1">CONCATENATE($D16," ",#REF!, " ",#REF!,  " ")</f>
        <v xml:space="preserve">MENDIOLA MOLINA MARISA DE LOS ANGELES </v>
      </c>
      <c r="E16" s="45"/>
      <c r="F16" s="45"/>
      <c r="G16" s="45"/>
      <c r="H16" s="45"/>
      <c r="I16" s="45"/>
      <c r="J16" s="46">
        <v>90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3">
        <f t="shared" si="0"/>
        <v>12.857142857142858</v>
      </c>
    </row>
    <row r="17" spans="2:17" x14ac:dyDescent="0.4">
      <c r="B17" s="48">
        <f t="shared" si="1"/>
        <v>9</v>
      </c>
      <c r="C17" s="45" t="s">
        <v>101</v>
      </c>
      <c r="D17" s="45" t="str">
        <f ca="1">CONCATENATE($D17," ",#REF!, " ",#REF!,  " ")</f>
        <v xml:space="preserve">MONTAN MARTINEZ ANNETTE </v>
      </c>
      <c r="E17" s="45"/>
      <c r="F17" s="45"/>
      <c r="G17" s="45"/>
      <c r="H17" s="45"/>
      <c r="I17" s="45"/>
      <c r="J17" s="46">
        <v>100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3">
        <f t="shared" si="0"/>
        <v>14.285714285714286</v>
      </c>
    </row>
    <row r="18" spans="2:17" x14ac:dyDescent="0.4">
      <c r="B18" s="48">
        <f t="shared" si="1"/>
        <v>10</v>
      </c>
      <c r="C18" s="45" t="s">
        <v>102</v>
      </c>
      <c r="D18" s="45" t="str">
        <f ca="1">CONCATENATE($D18," ",#REF!, " ",#REF!,  " ")</f>
        <v xml:space="preserve">PAXTIAN CAMPECHANO RAFAEL </v>
      </c>
      <c r="E18" s="45"/>
      <c r="F18" s="45"/>
      <c r="G18" s="45"/>
      <c r="H18" s="45"/>
      <c r="I18" s="45"/>
      <c r="J18" s="46">
        <v>90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3">
        <f t="shared" si="0"/>
        <v>12.857142857142858</v>
      </c>
    </row>
    <row r="19" spans="2:17" x14ac:dyDescent="0.4">
      <c r="B19" s="48">
        <f t="shared" si="1"/>
        <v>11</v>
      </c>
      <c r="C19" s="45" t="s">
        <v>103</v>
      </c>
      <c r="D19" s="45" t="str">
        <f ca="1">CONCATENATE($D19," ",#REF!, " ",#REF!,  " ")</f>
        <v xml:space="preserve">PIO COMI CARLOS JAEL </v>
      </c>
      <c r="E19" s="45"/>
      <c r="F19" s="45"/>
      <c r="G19" s="45"/>
      <c r="H19" s="45"/>
      <c r="I19" s="45"/>
      <c r="J19" s="46">
        <v>90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3">
        <f t="shared" si="0"/>
        <v>12.857142857142858</v>
      </c>
    </row>
    <row r="20" spans="2:17" x14ac:dyDescent="0.4">
      <c r="B20" s="48">
        <f t="shared" si="1"/>
        <v>12</v>
      </c>
      <c r="C20" s="45" t="s">
        <v>104</v>
      </c>
      <c r="D20" s="45" t="str">
        <f ca="1">CONCATENATE($D20," ",#REF!, " ",#REF!,  " ")</f>
        <v xml:space="preserve">POLITO CHIGO KELVIN </v>
      </c>
      <c r="E20" s="45"/>
      <c r="F20" s="45"/>
      <c r="G20" s="45"/>
      <c r="H20" s="45"/>
      <c r="I20" s="45"/>
      <c r="J20" s="46">
        <v>85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3">
        <f t="shared" si="0"/>
        <v>12.142857142857142</v>
      </c>
    </row>
    <row r="21" spans="2:17" x14ac:dyDescent="0.4">
      <c r="B21" s="48">
        <f t="shared" si="1"/>
        <v>13</v>
      </c>
      <c r="C21" s="45" t="s">
        <v>105</v>
      </c>
      <c r="D21" s="45" t="str">
        <f ca="1">CONCATENATE($D21," ",#REF!, " ",#REF!,  " ")</f>
        <v xml:space="preserve">PUCHETA CONCHI MONSERRAT </v>
      </c>
      <c r="E21" s="45"/>
      <c r="F21" s="45"/>
      <c r="G21" s="45"/>
      <c r="H21" s="45"/>
      <c r="I21" s="45"/>
      <c r="J21" s="46">
        <v>80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3">
        <f t="shared" si="0"/>
        <v>11.428571428571429</v>
      </c>
    </row>
    <row r="22" spans="2:17" x14ac:dyDescent="0.4">
      <c r="B22" s="48">
        <f t="shared" si="1"/>
        <v>14</v>
      </c>
      <c r="C22" s="45" t="s">
        <v>106</v>
      </c>
      <c r="D22" s="45" t="str">
        <f ca="1">CONCATENATE($D22," ",#REF!, " ",#REF!,  " ")</f>
        <v xml:space="preserve">REYES GEREZANO ITZEL ELENA </v>
      </c>
      <c r="E22" s="45"/>
      <c r="F22" s="45"/>
      <c r="G22" s="45"/>
      <c r="H22" s="45"/>
      <c r="I22" s="45"/>
      <c r="J22" s="46">
        <v>80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3">
        <f t="shared" si="0"/>
        <v>11.428571428571429</v>
      </c>
    </row>
    <row r="23" spans="2:17" x14ac:dyDescent="0.4">
      <c r="B23" s="48">
        <f t="shared" si="1"/>
        <v>15</v>
      </c>
      <c r="C23" s="45" t="s">
        <v>107</v>
      </c>
      <c r="D23" s="45" t="str">
        <f ca="1">CONCATENATE($D23," ",#REF!, " ",#REF!,  " ")</f>
        <v xml:space="preserve">REYES TEPOX PABLO </v>
      </c>
      <c r="E23" s="45"/>
      <c r="F23" s="45"/>
      <c r="G23" s="45"/>
      <c r="H23" s="45"/>
      <c r="I23" s="45"/>
      <c r="J23" s="46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3">
        <f t="shared" si="0"/>
        <v>0</v>
      </c>
    </row>
    <row r="24" spans="2:17" x14ac:dyDescent="0.4">
      <c r="B24" s="48">
        <f t="shared" si="1"/>
        <v>16</v>
      </c>
      <c r="C24" s="45" t="s">
        <v>108</v>
      </c>
      <c r="D24" s="45" t="s">
        <v>118</v>
      </c>
      <c r="E24" s="45"/>
      <c r="F24" s="45"/>
      <c r="G24" s="45"/>
      <c r="H24" s="45"/>
      <c r="I24" s="45"/>
      <c r="J24" s="46">
        <v>90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3">
        <f t="shared" si="0"/>
        <v>12.857142857142858</v>
      </c>
    </row>
    <row r="25" spans="2:17" x14ac:dyDescent="0.4">
      <c r="B25" s="48">
        <f t="shared" si="1"/>
        <v>17</v>
      </c>
      <c r="C25" s="45" t="s">
        <v>109</v>
      </c>
      <c r="D25" s="45" t="str">
        <f ca="1">CONCATENATE($D25," ",#REF!, " ",#REF!,  " ")</f>
        <v xml:space="preserve">RODRIGUEZ GONZALEZ JOSE MANUEL </v>
      </c>
      <c r="E25" s="45"/>
      <c r="F25" s="45"/>
      <c r="G25" s="45"/>
      <c r="H25" s="45"/>
      <c r="I25" s="45"/>
      <c r="J25" s="46">
        <v>100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3">
        <f t="shared" si="0"/>
        <v>14.285714285714286</v>
      </c>
    </row>
    <row r="26" spans="2:17" x14ac:dyDescent="0.4">
      <c r="B26" s="48">
        <f t="shared" si="1"/>
        <v>18</v>
      </c>
      <c r="C26" s="45" t="s">
        <v>110</v>
      </c>
      <c r="D26" s="45" t="str">
        <f ca="1">CONCATENATE($D26," ",#REF!, " ",#REF!,  " ")</f>
        <v xml:space="preserve">RODRIGUEZ VELASCO BRIAN </v>
      </c>
      <c r="E26" s="45"/>
      <c r="F26" s="45"/>
      <c r="G26" s="45"/>
      <c r="H26" s="45"/>
      <c r="I26" s="45"/>
      <c r="J26" s="46">
        <v>90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3">
        <f t="shared" si="0"/>
        <v>12.857142857142858</v>
      </c>
    </row>
    <row r="27" spans="2:17" x14ac:dyDescent="0.4">
      <c r="B27" s="48">
        <f t="shared" si="1"/>
        <v>19</v>
      </c>
      <c r="C27" s="45" t="s">
        <v>111</v>
      </c>
      <c r="D27" s="45" t="str">
        <f ca="1">CONCATENATE($D27," ",#REF!, " ",#REF!,  " ")</f>
        <v xml:space="preserve">ROMAN SANTIAGO SILVANA TIARE </v>
      </c>
      <c r="E27" s="45"/>
      <c r="F27" s="45"/>
      <c r="G27" s="45"/>
      <c r="H27" s="45"/>
      <c r="I27" s="45"/>
      <c r="J27" s="46">
        <v>100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13">
        <f t="shared" si="0"/>
        <v>14.285714285714286</v>
      </c>
    </row>
    <row r="28" spans="2:17" x14ac:dyDescent="0.4">
      <c r="B28" s="48">
        <f t="shared" si="1"/>
        <v>20</v>
      </c>
      <c r="C28" s="45" t="s">
        <v>112</v>
      </c>
      <c r="D28" s="45" t="str">
        <f ca="1">CONCATENATE($D28," ",#REF!, " ",#REF!,  " ")</f>
        <v xml:space="preserve">SAN JUAN VELASCO AXEL </v>
      </c>
      <c r="E28" s="45"/>
      <c r="F28" s="45"/>
      <c r="G28" s="45"/>
      <c r="H28" s="45"/>
      <c r="I28" s="45"/>
      <c r="J28" s="46">
        <v>80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13">
        <f t="shared" si="0"/>
        <v>11.428571428571429</v>
      </c>
    </row>
    <row r="29" spans="2:17" x14ac:dyDescent="0.4">
      <c r="B29" s="48">
        <f t="shared" si="1"/>
        <v>21</v>
      </c>
      <c r="C29" s="45" t="s">
        <v>113</v>
      </c>
      <c r="D29" s="45" t="str">
        <f ca="1">CONCATENATE($D29," ",#REF!, " ",#REF!,  " ")</f>
        <v xml:space="preserve">TEOBA COMI GUADALUPE </v>
      </c>
      <c r="E29" s="45"/>
      <c r="F29" s="45"/>
      <c r="G29" s="45"/>
      <c r="H29" s="45"/>
      <c r="I29" s="45"/>
      <c r="J29" s="46">
        <v>100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13">
        <f t="shared" si="0"/>
        <v>14.285714285714286</v>
      </c>
    </row>
    <row r="30" spans="2:17" x14ac:dyDescent="0.4">
      <c r="B30" s="48">
        <f t="shared" si="1"/>
        <v>22</v>
      </c>
      <c r="C30" s="45" t="s">
        <v>114</v>
      </c>
      <c r="D30" s="45" t="str">
        <f ca="1">CONCATENATE($D30," ",#REF!, " ",#REF!,  " ")</f>
        <v xml:space="preserve">TEOBAL DIAZ EMMANUEL DE JESUS </v>
      </c>
      <c r="E30" s="45"/>
      <c r="F30" s="45"/>
      <c r="G30" s="45"/>
      <c r="H30" s="45"/>
      <c r="I30" s="45"/>
      <c r="J30" s="46">
        <v>90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13">
        <f t="shared" si="0"/>
        <v>12.857142857142858</v>
      </c>
    </row>
    <row r="31" spans="2:17" x14ac:dyDescent="0.4">
      <c r="B31" s="48">
        <f t="shared" si="1"/>
        <v>23</v>
      </c>
      <c r="C31" s="45" t="s">
        <v>115</v>
      </c>
      <c r="D31" s="45" t="str">
        <f ca="1">CONCATENATE($D31," ",#REF!, " ",#REF!,  " ")</f>
        <v xml:space="preserve">TOTO FISCAL ISELA </v>
      </c>
      <c r="E31" s="45"/>
      <c r="F31" s="45"/>
      <c r="G31" s="45"/>
      <c r="H31" s="45"/>
      <c r="I31" s="45"/>
      <c r="J31" s="46">
        <v>100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13">
        <f t="shared" si="0"/>
        <v>14.285714285714286</v>
      </c>
    </row>
    <row r="32" spans="2:17" x14ac:dyDescent="0.4">
      <c r="B32" s="48">
        <f t="shared" si="1"/>
        <v>24</v>
      </c>
      <c r="C32" s="45" t="s">
        <v>116</v>
      </c>
      <c r="D32" s="45" t="str">
        <f ca="1">CONCATENATE($D32," ",#REF!, " ",#REF!,  " ")</f>
        <v xml:space="preserve">VICTORIO ORTIZ JOSE CARLOS </v>
      </c>
      <c r="E32" s="45"/>
      <c r="F32" s="45"/>
      <c r="G32" s="45"/>
      <c r="H32" s="45"/>
      <c r="I32" s="45"/>
      <c r="J32" s="46">
        <v>90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13">
        <f t="shared" si="0"/>
        <v>12.857142857142858</v>
      </c>
    </row>
    <row r="33" spans="2:17" x14ac:dyDescent="0.4">
      <c r="B33" s="17"/>
      <c r="C33" s="21"/>
      <c r="D33" s="29"/>
      <c r="E33" s="30"/>
      <c r="F33" s="30"/>
      <c r="G33" s="30"/>
      <c r="H33" s="30"/>
      <c r="I33" s="31"/>
      <c r="J33" s="3"/>
      <c r="K33" s="3"/>
      <c r="L33" s="3"/>
      <c r="M33" s="3"/>
      <c r="N33" s="3"/>
      <c r="O33" s="3"/>
      <c r="P33" s="3"/>
      <c r="Q33" s="13">
        <f t="shared" ref="Q33" si="2">SUM(J33:P33)/7</f>
        <v>0</v>
      </c>
    </row>
    <row r="34" spans="2:17" x14ac:dyDescent="0.4">
      <c r="C34" s="27"/>
      <c r="D34" s="27"/>
      <c r="E34" s="16"/>
      <c r="H34" s="40" t="s">
        <v>19</v>
      </c>
      <c r="I34" s="40"/>
      <c r="J34" s="22">
        <f>COUNTIF(J9:J33,"&gt;=70")</f>
        <v>22</v>
      </c>
      <c r="K34" s="22">
        <f>COUNTIF(K9:K33,"&gt;=70")</f>
        <v>0</v>
      </c>
      <c r="L34" s="22">
        <f>COUNTIF(L9:L33,"&gt;=70")</f>
        <v>0</v>
      </c>
      <c r="M34" s="22">
        <f>COUNTIF(M9:M33,"&gt;=70")</f>
        <v>0</v>
      </c>
      <c r="N34" s="22">
        <f>COUNTIF(N9:N33,"&gt;=70")</f>
        <v>0</v>
      </c>
      <c r="O34" s="22">
        <f>COUNTIF(O9:O33,"&gt;=70")</f>
        <v>0</v>
      </c>
      <c r="P34" s="22">
        <f>COUNTIF(P9:P33,"&gt;=70")</f>
        <v>0</v>
      </c>
      <c r="Q34" s="26">
        <f>COUNTIF(Q9:Q32,"&gt;=70")</f>
        <v>0</v>
      </c>
    </row>
    <row r="35" spans="2:17" x14ac:dyDescent="0.4">
      <c r="C35" s="27"/>
      <c r="D35" s="27"/>
      <c r="E35" s="20"/>
      <c r="H35" s="41" t="s">
        <v>20</v>
      </c>
      <c r="I35" s="41"/>
      <c r="J35" s="23">
        <f>COUNTIF(J9:J33,"&lt;70")</f>
        <v>2</v>
      </c>
      <c r="K35" s="23">
        <f>COUNTIF(K9:K33,"&lt;70")</f>
        <v>24</v>
      </c>
      <c r="L35" s="23">
        <f>COUNTIF(L9:L33,"&lt;70")</f>
        <v>24</v>
      </c>
      <c r="M35" s="23">
        <f>COUNTIF(M9:M33,"&lt;70")</f>
        <v>24</v>
      </c>
      <c r="N35" s="23">
        <f>COUNTIF(N9:N33,"&lt;70")</f>
        <v>24</v>
      </c>
      <c r="O35" s="23">
        <f>COUNTIF(O9:O33,"&lt;70")</f>
        <v>24</v>
      </c>
      <c r="P35" s="23">
        <f>COUNTIF(P9:P33,"&lt;70")</f>
        <v>24</v>
      </c>
      <c r="Q35" s="23">
        <f>COUNTIF(Q9:Q33,"&lt;70")</f>
        <v>25</v>
      </c>
    </row>
    <row r="36" spans="2:17" x14ac:dyDescent="0.4">
      <c r="C36" s="27"/>
      <c r="D36" s="27"/>
      <c r="E36" s="27"/>
      <c r="H36" s="41" t="s">
        <v>21</v>
      </c>
      <c r="I36" s="41"/>
      <c r="J36" s="23">
        <f>COUNT(J9:J33)</f>
        <v>24</v>
      </c>
      <c r="K36" s="23">
        <f>COUNT(K9:K33)</f>
        <v>24</v>
      </c>
      <c r="L36" s="23">
        <f>COUNT(L9:L33)</f>
        <v>24</v>
      </c>
      <c r="M36" s="23">
        <f>COUNT(M9:M33)</f>
        <v>24</v>
      </c>
      <c r="N36" s="23">
        <f>COUNT(N9:N33)</f>
        <v>24</v>
      </c>
      <c r="O36" s="23">
        <f>COUNT(O9:O33)</f>
        <v>24</v>
      </c>
      <c r="P36" s="23">
        <f>COUNT(P9:P33)</f>
        <v>24</v>
      </c>
      <c r="Q36" s="23">
        <f>COUNT(Q9:Q33)</f>
        <v>25</v>
      </c>
    </row>
    <row r="37" spans="2:17" x14ac:dyDescent="0.4">
      <c r="C37" s="27"/>
      <c r="D37" s="27"/>
      <c r="E37" s="16"/>
      <c r="F37" s="11"/>
      <c r="H37" s="42" t="s">
        <v>16</v>
      </c>
      <c r="I37" s="42"/>
      <c r="J37" s="24">
        <f>J34/J36</f>
        <v>0.91666666666666663</v>
      </c>
      <c r="K37" s="25">
        <f t="shared" ref="K37:Q37" si="3">K34/K36</f>
        <v>0</v>
      </c>
      <c r="L37" s="25">
        <f t="shared" si="3"/>
        <v>0</v>
      </c>
      <c r="M37" s="25">
        <f t="shared" si="3"/>
        <v>0</v>
      </c>
      <c r="N37" s="25">
        <f t="shared" si="3"/>
        <v>0</v>
      </c>
      <c r="O37" s="25">
        <f t="shared" si="3"/>
        <v>0</v>
      </c>
      <c r="P37" s="25">
        <f t="shared" si="3"/>
        <v>0</v>
      </c>
      <c r="Q37" s="25">
        <f t="shared" si="3"/>
        <v>0</v>
      </c>
    </row>
    <row r="38" spans="2:17" x14ac:dyDescent="0.4">
      <c r="C38" s="27"/>
      <c r="D38" s="27"/>
      <c r="E38" s="16"/>
      <c r="F38" s="11"/>
      <c r="H38" s="42" t="s">
        <v>17</v>
      </c>
      <c r="I38" s="42"/>
      <c r="J38" s="24">
        <f>J35/J36</f>
        <v>8.3333333333333329E-2</v>
      </c>
      <c r="K38" s="24">
        <f t="shared" ref="K38:Q38" si="4">K35/K36</f>
        <v>1</v>
      </c>
      <c r="L38" s="25">
        <f t="shared" si="4"/>
        <v>1</v>
      </c>
      <c r="M38" s="25">
        <f t="shared" si="4"/>
        <v>1</v>
      </c>
      <c r="N38" s="25">
        <f t="shared" si="4"/>
        <v>1</v>
      </c>
      <c r="O38" s="25">
        <f t="shared" si="4"/>
        <v>1</v>
      </c>
      <c r="P38" s="25">
        <f t="shared" si="4"/>
        <v>1</v>
      </c>
      <c r="Q38" s="25">
        <f t="shared" si="4"/>
        <v>1</v>
      </c>
    </row>
    <row r="39" spans="2:17" x14ac:dyDescent="0.4">
      <c r="C39" s="27"/>
      <c r="D39" s="27"/>
      <c r="E39" s="20"/>
      <c r="F39" s="11"/>
    </row>
    <row r="40" spans="2:17" x14ac:dyDescent="0.4">
      <c r="C40" s="16"/>
      <c r="D40" s="16"/>
      <c r="E40" s="20"/>
      <c r="F40" s="11"/>
    </row>
    <row r="41" spans="2:17" x14ac:dyDescent="0.4">
      <c r="J41" s="43"/>
      <c r="K41" s="43"/>
      <c r="L41" s="43"/>
      <c r="M41" s="43"/>
      <c r="N41" s="43"/>
      <c r="O41" s="43"/>
      <c r="P41" s="43"/>
    </row>
    <row r="42" spans="2:17" x14ac:dyDescent="0.4">
      <c r="J42" s="36" t="s">
        <v>18</v>
      </c>
      <c r="K42" s="36"/>
      <c r="L42" s="36"/>
      <c r="M42" s="36"/>
      <c r="N42" s="36"/>
      <c r="O42" s="36"/>
      <c r="P42" s="36"/>
    </row>
  </sheetData>
  <mergeCells count="24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33:I33"/>
    <mergeCell ref="C34:D34"/>
    <mergeCell ref="H34:I34"/>
    <mergeCell ref="C35:D35"/>
    <mergeCell ref="H35:I35"/>
    <mergeCell ref="C36:E36"/>
    <mergeCell ref="H36:I36"/>
    <mergeCell ref="C37:D37"/>
    <mergeCell ref="H37:I37"/>
    <mergeCell ref="C38:D38"/>
    <mergeCell ref="H38:I38"/>
    <mergeCell ref="C39:D39"/>
    <mergeCell ref="J41:P41"/>
    <mergeCell ref="J42:P4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D9" sqref="D9:I9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6" width="5.69140625" customWidth="1"/>
    <col min="17" max="17" width="8.69140625" customWidth="1"/>
    <col min="18" max="19" width="5.69140625" customWidth="1"/>
  </cols>
  <sheetData>
    <row r="2" spans="2:18" ht="15.9" x14ac:dyDescent="0.4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4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9"/>
      <c r="R3" s="19"/>
    </row>
    <row r="4" spans="2:18" x14ac:dyDescent="0.4">
      <c r="C4" t="s">
        <v>0</v>
      </c>
      <c r="D4" s="44"/>
      <c r="E4" s="44"/>
      <c r="F4" s="44"/>
      <c r="G4" s="44"/>
      <c r="I4" t="s">
        <v>1</v>
      </c>
      <c r="J4" s="33"/>
      <c r="K4" s="33"/>
      <c r="M4" t="s">
        <v>2</v>
      </c>
      <c r="N4" s="34"/>
      <c r="O4" s="34"/>
    </row>
    <row r="5" spans="2:18" ht="6.75" customHeight="1" x14ac:dyDescent="0.4">
      <c r="D5" s="6"/>
      <c r="E5" s="6"/>
      <c r="F5" s="6"/>
      <c r="G5" s="6"/>
    </row>
    <row r="6" spans="2:18" x14ac:dyDescent="0.4">
      <c r="C6" t="s">
        <v>3</v>
      </c>
      <c r="D6" s="33"/>
      <c r="E6" s="33"/>
      <c r="F6" s="33"/>
      <c r="G6" s="33"/>
      <c r="I6" s="37" t="s">
        <v>22</v>
      </c>
      <c r="J6" s="37"/>
      <c r="K6" s="38"/>
      <c r="L6" s="38"/>
      <c r="M6" s="38"/>
      <c r="N6" s="38"/>
      <c r="O6" s="38"/>
      <c r="P6" s="38"/>
    </row>
    <row r="7" spans="2:18" ht="11.25" customHeight="1" x14ac:dyDescent="0.4"/>
    <row r="8" spans="2:18" x14ac:dyDescent="0.4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18" t="s">
        <v>7</v>
      </c>
      <c r="K8" s="18" t="s">
        <v>10</v>
      </c>
      <c r="L8" s="18" t="s">
        <v>11</v>
      </c>
      <c r="M8" s="18" t="s">
        <v>12</v>
      </c>
      <c r="N8" s="18" t="s">
        <v>13</v>
      </c>
      <c r="O8" s="18" t="s">
        <v>14</v>
      </c>
      <c r="P8" s="18" t="s">
        <v>15</v>
      </c>
      <c r="Q8" s="12" t="s">
        <v>23</v>
      </c>
    </row>
    <row r="9" spans="2:18" x14ac:dyDescent="0.4">
      <c r="B9" s="17">
        <v>1</v>
      </c>
      <c r="C9" s="17"/>
      <c r="D9" s="28"/>
      <c r="E9" s="28"/>
      <c r="F9" s="28"/>
      <c r="G9" s="28"/>
      <c r="H9" s="28"/>
      <c r="I9" s="28"/>
      <c r="J9" s="18">
        <v>70</v>
      </c>
      <c r="K9" s="18">
        <v>0</v>
      </c>
      <c r="L9" s="18"/>
      <c r="M9" s="18"/>
      <c r="N9" s="18"/>
      <c r="O9" s="18"/>
      <c r="P9" s="18"/>
      <c r="Q9" s="13">
        <f>SUM(J9:P9)/7</f>
        <v>10</v>
      </c>
    </row>
    <row r="10" spans="2:18" x14ac:dyDescent="0.4">
      <c r="B10" s="17">
        <f>B9+1</f>
        <v>2</v>
      </c>
      <c r="C10" s="17"/>
      <c r="D10" s="28"/>
      <c r="E10" s="28"/>
      <c r="F10" s="28"/>
      <c r="G10" s="28"/>
      <c r="H10" s="28"/>
      <c r="I10" s="28"/>
      <c r="J10" s="18">
        <v>70</v>
      </c>
      <c r="K10" s="18">
        <v>0</v>
      </c>
      <c r="L10" s="18"/>
      <c r="M10" s="18"/>
      <c r="N10" s="18"/>
      <c r="O10" s="18"/>
      <c r="P10" s="18"/>
      <c r="Q10" s="13">
        <f t="shared" ref="Q10:Q48" si="0">SUM(J10:P10)/7</f>
        <v>10</v>
      </c>
    </row>
    <row r="11" spans="2:18" x14ac:dyDescent="0.4">
      <c r="B11" s="17">
        <f t="shared" ref="B11:B53" si="1">B10+1</f>
        <v>3</v>
      </c>
      <c r="C11" s="17"/>
      <c r="D11" s="28"/>
      <c r="E11" s="28"/>
      <c r="F11" s="28"/>
      <c r="G11" s="28"/>
      <c r="H11" s="28"/>
      <c r="I11" s="28"/>
      <c r="J11" s="18">
        <v>70</v>
      </c>
      <c r="K11" s="18">
        <v>0</v>
      </c>
      <c r="L11" s="18"/>
      <c r="M11" s="18"/>
      <c r="N11" s="18"/>
      <c r="O11" s="18"/>
      <c r="P11" s="18"/>
      <c r="Q11" s="13">
        <f t="shared" si="0"/>
        <v>10</v>
      </c>
    </row>
    <row r="12" spans="2:18" x14ac:dyDescent="0.4">
      <c r="B12" s="17">
        <f t="shared" si="1"/>
        <v>4</v>
      </c>
      <c r="C12" s="17"/>
      <c r="D12" s="28"/>
      <c r="E12" s="28"/>
      <c r="F12" s="28"/>
      <c r="G12" s="28"/>
      <c r="H12" s="28"/>
      <c r="I12" s="28"/>
      <c r="J12" s="18">
        <v>70</v>
      </c>
      <c r="K12" s="18">
        <v>0</v>
      </c>
      <c r="L12" s="18"/>
      <c r="M12" s="18"/>
      <c r="N12" s="18"/>
      <c r="O12" s="18"/>
      <c r="P12" s="18"/>
      <c r="Q12" s="13">
        <f t="shared" si="0"/>
        <v>10</v>
      </c>
    </row>
    <row r="13" spans="2:18" x14ac:dyDescent="0.4">
      <c r="B13" s="17">
        <f t="shared" si="1"/>
        <v>5</v>
      </c>
      <c r="C13" s="17"/>
      <c r="D13" s="28"/>
      <c r="E13" s="28"/>
      <c r="F13" s="28"/>
      <c r="G13" s="28"/>
      <c r="H13" s="28"/>
      <c r="I13" s="28"/>
      <c r="J13" s="18">
        <v>70</v>
      </c>
      <c r="K13" s="18">
        <v>0</v>
      </c>
      <c r="L13" s="18"/>
      <c r="M13" s="18"/>
      <c r="N13" s="18"/>
      <c r="O13" s="18"/>
      <c r="P13" s="18"/>
      <c r="Q13" s="13">
        <f t="shared" si="0"/>
        <v>10</v>
      </c>
    </row>
    <row r="14" spans="2:18" x14ac:dyDescent="0.4">
      <c r="B14" s="17">
        <f t="shared" si="1"/>
        <v>6</v>
      </c>
      <c r="C14" s="17"/>
      <c r="D14" s="28"/>
      <c r="E14" s="28"/>
      <c r="F14" s="28"/>
      <c r="G14" s="28"/>
      <c r="H14" s="28"/>
      <c r="I14" s="28"/>
      <c r="J14" s="18">
        <v>70</v>
      </c>
      <c r="K14" s="18">
        <v>0</v>
      </c>
      <c r="L14" s="18"/>
      <c r="M14" s="18"/>
      <c r="N14" s="18"/>
      <c r="O14" s="18"/>
      <c r="P14" s="18"/>
      <c r="Q14" s="13">
        <f t="shared" si="0"/>
        <v>10</v>
      </c>
    </row>
    <row r="15" spans="2:18" x14ac:dyDescent="0.4">
      <c r="B15" s="17">
        <f t="shared" si="1"/>
        <v>7</v>
      </c>
      <c r="C15" s="17"/>
      <c r="D15" s="28"/>
      <c r="E15" s="28"/>
      <c r="F15" s="28"/>
      <c r="G15" s="28"/>
      <c r="H15" s="28"/>
      <c r="I15" s="28"/>
      <c r="J15" s="18">
        <v>56</v>
      </c>
      <c r="K15" s="18">
        <v>0</v>
      </c>
      <c r="L15" s="18"/>
      <c r="M15" s="18"/>
      <c r="N15" s="18"/>
      <c r="O15" s="18"/>
      <c r="P15" s="18"/>
      <c r="Q15" s="13">
        <f t="shared" si="0"/>
        <v>8</v>
      </c>
    </row>
    <row r="16" spans="2:18" x14ac:dyDescent="0.4">
      <c r="B16" s="17">
        <f t="shared" si="1"/>
        <v>8</v>
      </c>
      <c r="C16" s="17"/>
      <c r="D16" s="28"/>
      <c r="E16" s="28"/>
      <c r="F16" s="28"/>
      <c r="G16" s="28"/>
      <c r="H16" s="28"/>
      <c r="I16" s="28"/>
      <c r="J16" s="18">
        <v>78</v>
      </c>
      <c r="K16" s="18">
        <v>0</v>
      </c>
      <c r="L16" s="18"/>
      <c r="M16" s="18"/>
      <c r="N16" s="18"/>
      <c r="O16" s="18"/>
      <c r="P16" s="18"/>
      <c r="Q16" s="13">
        <f t="shared" si="0"/>
        <v>11.142857142857142</v>
      </c>
    </row>
    <row r="17" spans="2:17" x14ac:dyDescent="0.4">
      <c r="B17" s="17">
        <f t="shared" si="1"/>
        <v>9</v>
      </c>
      <c r="C17" s="17"/>
      <c r="D17" s="28"/>
      <c r="E17" s="28"/>
      <c r="F17" s="28"/>
      <c r="G17" s="28"/>
      <c r="H17" s="28"/>
      <c r="I17" s="28"/>
      <c r="J17" s="18">
        <v>96</v>
      </c>
      <c r="K17" s="18">
        <v>0</v>
      </c>
      <c r="L17" s="18"/>
      <c r="M17" s="18"/>
      <c r="N17" s="18"/>
      <c r="O17" s="18"/>
      <c r="P17" s="18"/>
      <c r="Q17" s="13">
        <f t="shared" si="0"/>
        <v>13.714285714285714</v>
      </c>
    </row>
    <row r="18" spans="2:17" x14ac:dyDescent="0.4">
      <c r="B18" s="17">
        <f t="shared" si="1"/>
        <v>10</v>
      </c>
      <c r="C18" s="17"/>
      <c r="D18" s="28"/>
      <c r="E18" s="28"/>
      <c r="F18" s="28"/>
      <c r="G18" s="28"/>
      <c r="H18" s="28"/>
      <c r="I18" s="28"/>
      <c r="J18" s="18">
        <v>100</v>
      </c>
      <c r="K18" s="18">
        <v>0</v>
      </c>
      <c r="L18" s="18"/>
      <c r="M18" s="18"/>
      <c r="N18" s="18"/>
      <c r="O18" s="18"/>
      <c r="P18" s="18"/>
      <c r="Q18" s="13">
        <f t="shared" si="0"/>
        <v>14.285714285714286</v>
      </c>
    </row>
    <row r="19" spans="2:17" x14ac:dyDescent="0.4">
      <c r="B19" s="17">
        <f t="shared" si="1"/>
        <v>11</v>
      </c>
      <c r="C19" s="17"/>
      <c r="D19" s="28"/>
      <c r="E19" s="28"/>
      <c r="F19" s="28"/>
      <c r="G19" s="28"/>
      <c r="H19" s="28"/>
      <c r="I19" s="28"/>
      <c r="J19" s="18">
        <v>10</v>
      </c>
      <c r="K19" s="18">
        <v>0</v>
      </c>
      <c r="L19" s="18"/>
      <c r="M19" s="18"/>
      <c r="N19" s="18"/>
      <c r="O19" s="18"/>
      <c r="P19" s="18"/>
      <c r="Q19" s="13">
        <f t="shared" si="0"/>
        <v>1.4285714285714286</v>
      </c>
    </row>
    <row r="20" spans="2:17" x14ac:dyDescent="0.4">
      <c r="B20" s="17">
        <f t="shared" si="1"/>
        <v>12</v>
      </c>
      <c r="C20" s="17"/>
      <c r="D20" s="28"/>
      <c r="E20" s="28"/>
      <c r="F20" s="28"/>
      <c r="G20" s="28"/>
      <c r="H20" s="28"/>
      <c r="I20" s="28"/>
      <c r="J20" s="18">
        <v>100</v>
      </c>
      <c r="K20" s="18">
        <v>0</v>
      </c>
      <c r="L20" s="18"/>
      <c r="M20" s="18"/>
      <c r="N20" s="18"/>
      <c r="O20" s="18"/>
      <c r="P20" s="18"/>
      <c r="Q20" s="13">
        <f t="shared" si="0"/>
        <v>14.285714285714286</v>
      </c>
    </row>
    <row r="21" spans="2:17" x14ac:dyDescent="0.4">
      <c r="B21" s="17">
        <f t="shared" si="1"/>
        <v>13</v>
      </c>
      <c r="C21" s="17"/>
      <c r="D21" s="28"/>
      <c r="E21" s="28"/>
      <c r="F21" s="28"/>
      <c r="G21" s="28"/>
      <c r="H21" s="28"/>
      <c r="I21" s="28"/>
      <c r="J21" s="18">
        <v>100</v>
      </c>
      <c r="K21" s="18">
        <v>0</v>
      </c>
      <c r="L21" s="18"/>
      <c r="M21" s="18"/>
      <c r="N21" s="18"/>
      <c r="O21" s="18"/>
      <c r="P21" s="18"/>
      <c r="Q21" s="13">
        <f t="shared" si="0"/>
        <v>14.285714285714286</v>
      </c>
    </row>
    <row r="22" spans="2:17" x14ac:dyDescent="0.4">
      <c r="B22" s="17">
        <f t="shared" si="1"/>
        <v>14</v>
      </c>
      <c r="C22" s="17"/>
      <c r="D22" s="28"/>
      <c r="E22" s="28"/>
      <c r="F22" s="28"/>
      <c r="G22" s="28"/>
      <c r="H22" s="28"/>
      <c r="I22" s="28"/>
      <c r="J22" s="18">
        <v>100</v>
      </c>
      <c r="K22" s="18">
        <v>0</v>
      </c>
      <c r="L22" s="18"/>
      <c r="M22" s="18"/>
      <c r="N22" s="18"/>
      <c r="O22" s="18"/>
      <c r="P22" s="18"/>
      <c r="Q22" s="13">
        <f t="shared" si="0"/>
        <v>14.285714285714286</v>
      </c>
    </row>
    <row r="23" spans="2:17" x14ac:dyDescent="0.4">
      <c r="B23" s="17">
        <f t="shared" si="1"/>
        <v>15</v>
      </c>
      <c r="C23" s="17"/>
      <c r="D23" s="28"/>
      <c r="E23" s="28"/>
      <c r="F23" s="28"/>
      <c r="G23" s="28"/>
      <c r="H23" s="28"/>
      <c r="I23" s="28"/>
      <c r="J23" s="18">
        <v>100</v>
      </c>
      <c r="K23" s="18">
        <v>0</v>
      </c>
      <c r="L23" s="18"/>
      <c r="M23" s="18"/>
      <c r="N23" s="18"/>
      <c r="O23" s="18"/>
      <c r="P23" s="18"/>
      <c r="Q23" s="13">
        <f t="shared" si="0"/>
        <v>14.285714285714286</v>
      </c>
    </row>
    <row r="24" spans="2:17" x14ac:dyDescent="0.4">
      <c r="B24" s="17">
        <f t="shared" si="1"/>
        <v>16</v>
      </c>
      <c r="C24" s="17"/>
      <c r="D24" s="28"/>
      <c r="E24" s="28"/>
      <c r="F24" s="28"/>
      <c r="G24" s="28"/>
      <c r="H24" s="28"/>
      <c r="I24" s="28"/>
      <c r="J24" s="18">
        <v>100</v>
      </c>
      <c r="K24" s="18">
        <v>0</v>
      </c>
      <c r="L24" s="18"/>
      <c r="M24" s="18"/>
      <c r="N24" s="18"/>
      <c r="O24" s="18"/>
      <c r="P24" s="18"/>
      <c r="Q24" s="13">
        <f t="shared" si="0"/>
        <v>14.285714285714286</v>
      </c>
    </row>
    <row r="25" spans="2:17" x14ac:dyDescent="0.4">
      <c r="B25" s="17">
        <f t="shared" si="1"/>
        <v>17</v>
      </c>
      <c r="C25" s="17"/>
      <c r="D25" s="28"/>
      <c r="E25" s="28"/>
      <c r="F25" s="28"/>
      <c r="G25" s="28"/>
      <c r="H25" s="28"/>
      <c r="I25" s="28"/>
      <c r="J25" s="18">
        <v>100</v>
      </c>
      <c r="K25" s="18">
        <v>0</v>
      </c>
      <c r="L25" s="18"/>
      <c r="M25" s="18"/>
      <c r="N25" s="18"/>
      <c r="O25" s="18"/>
      <c r="P25" s="18"/>
      <c r="Q25" s="13">
        <f t="shared" si="0"/>
        <v>14.285714285714286</v>
      </c>
    </row>
    <row r="26" spans="2:17" x14ac:dyDescent="0.4">
      <c r="B26" s="17">
        <f t="shared" si="1"/>
        <v>18</v>
      </c>
      <c r="C26" s="17"/>
      <c r="D26" s="28"/>
      <c r="E26" s="28"/>
      <c r="F26" s="28"/>
      <c r="G26" s="28"/>
      <c r="H26" s="28"/>
      <c r="I26" s="28"/>
      <c r="J26" s="18">
        <v>100</v>
      </c>
      <c r="K26" s="18">
        <v>0</v>
      </c>
      <c r="L26" s="18"/>
      <c r="M26" s="18"/>
      <c r="N26" s="18"/>
      <c r="O26" s="18"/>
      <c r="P26" s="18"/>
      <c r="Q26" s="13">
        <f t="shared" si="0"/>
        <v>14.285714285714286</v>
      </c>
    </row>
    <row r="27" spans="2:17" x14ac:dyDescent="0.4">
      <c r="B27" s="17">
        <f t="shared" si="1"/>
        <v>19</v>
      </c>
      <c r="C27" s="17"/>
      <c r="D27" s="28"/>
      <c r="E27" s="28"/>
      <c r="F27" s="28"/>
      <c r="G27" s="28"/>
      <c r="H27" s="28"/>
      <c r="I27" s="28"/>
      <c r="J27" s="18">
        <v>100</v>
      </c>
      <c r="K27" s="18"/>
      <c r="L27" s="18"/>
      <c r="M27" s="18"/>
      <c r="N27" s="18"/>
      <c r="O27" s="18"/>
      <c r="P27" s="18"/>
      <c r="Q27" s="13">
        <f t="shared" si="0"/>
        <v>14.285714285714286</v>
      </c>
    </row>
    <row r="28" spans="2:17" x14ac:dyDescent="0.4">
      <c r="B28" s="17">
        <f t="shared" si="1"/>
        <v>20</v>
      </c>
      <c r="C28" s="17"/>
      <c r="D28" s="28"/>
      <c r="E28" s="28"/>
      <c r="F28" s="28"/>
      <c r="G28" s="28"/>
      <c r="H28" s="28"/>
      <c r="I28" s="28"/>
      <c r="J28" s="18">
        <v>100</v>
      </c>
      <c r="K28" s="18"/>
      <c r="L28" s="18"/>
      <c r="M28" s="18"/>
      <c r="N28" s="18"/>
      <c r="O28" s="18"/>
      <c r="P28" s="18"/>
      <c r="Q28" s="13">
        <f t="shared" si="0"/>
        <v>14.285714285714286</v>
      </c>
    </row>
    <row r="29" spans="2:17" x14ac:dyDescent="0.4">
      <c r="B29" s="17">
        <f t="shared" si="1"/>
        <v>21</v>
      </c>
      <c r="C29" s="17"/>
      <c r="D29" s="28"/>
      <c r="E29" s="28"/>
      <c r="F29" s="28"/>
      <c r="G29" s="28"/>
      <c r="H29" s="28"/>
      <c r="I29" s="28"/>
      <c r="J29" s="18">
        <v>100</v>
      </c>
      <c r="K29" s="18"/>
      <c r="L29" s="18"/>
      <c r="M29" s="18"/>
      <c r="N29" s="18"/>
      <c r="O29" s="18"/>
      <c r="P29" s="18"/>
      <c r="Q29" s="13">
        <f t="shared" si="0"/>
        <v>14.285714285714286</v>
      </c>
    </row>
    <row r="30" spans="2:17" x14ac:dyDescent="0.4">
      <c r="B30" s="17">
        <f t="shared" si="1"/>
        <v>22</v>
      </c>
      <c r="C30" s="17"/>
      <c r="D30" s="28"/>
      <c r="E30" s="28"/>
      <c r="F30" s="28"/>
      <c r="G30" s="28"/>
      <c r="H30" s="28"/>
      <c r="I30" s="28"/>
      <c r="J30" s="18">
        <v>100</v>
      </c>
      <c r="K30" s="18"/>
      <c r="L30" s="18"/>
      <c r="M30" s="18"/>
      <c r="N30" s="18"/>
      <c r="O30" s="18"/>
      <c r="P30" s="18"/>
      <c r="Q30" s="13">
        <f t="shared" si="0"/>
        <v>14.285714285714286</v>
      </c>
    </row>
    <row r="31" spans="2:17" x14ac:dyDescent="0.4">
      <c r="B31" s="17">
        <f t="shared" si="1"/>
        <v>23</v>
      </c>
      <c r="C31" s="17"/>
      <c r="D31" s="28"/>
      <c r="E31" s="28"/>
      <c r="F31" s="28"/>
      <c r="G31" s="28"/>
      <c r="H31" s="28"/>
      <c r="I31" s="28"/>
      <c r="J31" s="18">
        <v>100</v>
      </c>
      <c r="K31" s="18"/>
      <c r="L31" s="18"/>
      <c r="M31" s="18"/>
      <c r="N31" s="18"/>
      <c r="O31" s="18"/>
      <c r="P31" s="18"/>
      <c r="Q31" s="13">
        <f t="shared" si="0"/>
        <v>14.285714285714286</v>
      </c>
    </row>
    <row r="32" spans="2:17" x14ac:dyDescent="0.4">
      <c r="B32" s="17">
        <f t="shared" si="1"/>
        <v>24</v>
      </c>
      <c r="C32" s="17"/>
      <c r="D32" s="28"/>
      <c r="E32" s="28"/>
      <c r="F32" s="28"/>
      <c r="G32" s="28"/>
      <c r="H32" s="28"/>
      <c r="I32" s="28"/>
      <c r="J32" s="18">
        <v>100</v>
      </c>
      <c r="K32" s="18"/>
      <c r="L32" s="18"/>
      <c r="M32" s="18"/>
      <c r="N32" s="18"/>
      <c r="O32" s="18"/>
      <c r="P32" s="18"/>
      <c r="Q32" s="13">
        <f t="shared" si="0"/>
        <v>14.285714285714286</v>
      </c>
    </row>
    <row r="33" spans="2:17" x14ac:dyDescent="0.4">
      <c r="B33" s="17">
        <f t="shared" si="1"/>
        <v>25</v>
      </c>
      <c r="C33" s="17"/>
      <c r="D33" s="28"/>
      <c r="E33" s="28"/>
      <c r="F33" s="28"/>
      <c r="G33" s="28"/>
      <c r="H33" s="28"/>
      <c r="I33" s="28"/>
      <c r="J33" s="18">
        <v>100</v>
      </c>
      <c r="K33" s="18"/>
      <c r="L33" s="18"/>
      <c r="M33" s="18"/>
      <c r="N33" s="18"/>
      <c r="O33" s="18"/>
      <c r="P33" s="18"/>
      <c r="Q33" s="13">
        <f t="shared" si="0"/>
        <v>14.285714285714286</v>
      </c>
    </row>
    <row r="34" spans="2:17" x14ac:dyDescent="0.4">
      <c r="B34" s="17">
        <f t="shared" si="1"/>
        <v>26</v>
      </c>
      <c r="C34" s="17"/>
      <c r="D34" s="28"/>
      <c r="E34" s="28"/>
      <c r="F34" s="28"/>
      <c r="G34" s="28"/>
      <c r="H34" s="28"/>
      <c r="I34" s="28"/>
      <c r="J34" s="18">
        <v>100</v>
      </c>
      <c r="K34" s="18"/>
      <c r="L34" s="18"/>
      <c r="M34" s="18"/>
      <c r="N34" s="18"/>
      <c r="O34" s="18"/>
      <c r="P34" s="18"/>
      <c r="Q34" s="13">
        <f t="shared" si="0"/>
        <v>14.285714285714286</v>
      </c>
    </row>
    <row r="35" spans="2:17" x14ac:dyDescent="0.4">
      <c r="B35" s="17">
        <f t="shared" si="1"/>
        <v>27</v>
      </c>
      <c r="C35" s="17"/>
      <c r="D35" s="28"/>
      <c r="E35" s="28"/>
      <c r="F35" s="28"/>
      <c r="G35" s="28"/>
      <c r="H35" s="28"/>
      <c r="I35" s="28"/>
      <c r="J35" s="18">
        <v>100</v>
      </c>
      <c r="K35" s="18"/>
      <c r="L35" s="18"/>
      <c r="M35" s="18"/>
      <c r="N35" s="18"/>
      <c r="O35" s="18"/>
      <c r="P35" s="18"/>
      <c r="Q35" s="13">
        <f t="shared" si="0"/>
        <v>14.285714285714286</v>
      </c>
    </row>
    <row r="36" spans="2:17" x14ac:dyDescent="0.4">
      <c r="B36" s="17">
        <f t="shared" si="1"/>
        <v>28</v>
      </c>
      <c r="C36" s="17"/>
      <c r="D36" s="28"/>
      <c r="E36" s="28"/>
      <c r="F36" s="28"/>
      <c r="G36" s="28"/>
      <c r="H36" s="28"/>
      <c r="I36" s="28"/>
      <c r="J36" s="18">
        <v>80</v>
      </c>
      <c r="K36" s="18"/>
      <c r="L36" s="18"/>
      <c r="M36" s="18"/>
      <c r="N36" s="18"/>
      <c r="O36" s="18"/>
      <c r="P36" s="18"/>
      <c r="Q36" s="13">
        <f t="shared" si="0"/>
        <v>11.428571428571429</v>
      </c>
    </row>
    <row r="37" spans="2:17" x14ac:dyDescent="0.4">
      <c r="B37" s="17">
        <f t="shared" si="1"/>
        <v>29</v>
      </c>
      <c r="C37" s="17"/>
      <c r="D37" s="28"/>
      <c r="E37" s="28"/>
      <c r="F37" s="28"/>
      <c r="G37" s="28"/>
      <c r="H37" s="28"/>
      <c r="I37" s="28"/>
      <c r="J37" s="18">
        <v>80</v>
      </c>
      <c r="K37" s="18"/>
      <c r="L37" s="18"/>
      <c r="M37" s="18"/>
      <c r="N37" s="18"/>
      <c r="O37" s="18"/>
      <c r="P37" s="18"/>
      <c r="Q37" s="13">
        <f t="shared" si="0"/>
        <v>11.428571428571429</v>
      </c>
    </row>
    <row r="38" spans="2:17" x14ac:dyDescent="0.4">
      <c r="B38" s="17">
        <f t="shared" si="1"/>
        <v>30</v>
      </c>
      <c r="C38" s="17"/>
      <c r="D38" s="28"/>
      <c r="E38" s="28"/>
      <c r="F38" s="28"/>
      <c r="G38" s="28"/>
      <c r="H38" s="28"/>
      <c r="I38" s="28"/>
      <c r="J38" s="18">
        <v>50</v>
      </c>
      <c r="K38" s="18"/>
      <c r="L38" s="18"/>
      <c r="M38" s="18"/>
      <c r="N38" s="18"/>
      <c r="O38" s="18"/>
      <c r="P38" s="18"/>
      <c r="Q38" s="13">
        <f t="shared" si="0"/>
        <v>7.1428571428571432</v>
      </c>
    </row>
    <row r="39" spans="2:17" x14ac:dyDescent="0.4">
      <c r="B39" s="17">
        <f t="shared" si="1"/>
        <v>31</v>
      </c>
      <c r="C39" s="17"/>
      <c r="D39" s="28"/>
      <c r="E39" s="28"/>
      <c r="F39" s="28"/>
      <c r="G39" s="28"/>
      <c r="H39" s="28"/>
      <c r="I39" s="28"/>
      <c r="J39" s="18">
        <v>50</v>
      </c>
      <c r="K39" s="18"/>
      <c r="L39" s="18"/>
      <c r="M39" s="18"/>
      <c r="N39" s="18"/>
      <c r="O39" s="18"/>
      <c r="P39" s="18"/>
      <c r="Q39" s="13">
        <f t="shared" si="0"/>
        <v>7.1428571428571432</v>
      </c>
    </row>
    <row r="40" spans="2:17" x14ac:dyDescent="0.4">
      <c r="B40" s="17">
        <f t="shared" si="1"/>
        <v>32</v>
      </c>
      <c r="C40" s="17"/>
      <c r="D40" s="28"/>
      <c r="E40" s="28"/>
      <c r="F40" s="28"/>
      <c r="G40" s="28"/>
      <c r="H40" s="28"/>
      <c r="I40" s="28"/>
      <c r="J40" s="18">
        <v>50</v>
      </c>
      <c r="K40" s="18"/>
      <c r="L40" s="18"/>
      <c r="M40" s="18"/>
      <c r="N40" s="18"/>
      <c r="O40" s="18"/>
      <c r="P40" s="18"/>
      <c r="Q40" s="13">
        <f t="shared" si="0"/>
        <v>7.1428571428571432</v>
      </c>
    </row>
    <row r="41" spans="2:17" x14ac:dyDescent="0.4">
      <c r="B41" s="17">
        <f t="shared" si="1"/>
        <v>33</v>
      </c>
      <c r="C41" s="17"/>
      <c r="D41" s="28"/>
      <c r="E41" s="28"/>
      <c r="F41" s="28"/>
      <c r="G41" s="28"/>
      <c r="H41" s="28"/>
      <c r="I41" s="28"/>
      <c r="J41" s="18"/>
      <c r="K41" s="18"/>
      <c r="L41" s="18"/>
      <c r="M41" s="18"/>
      <c r="N41" s="18"/>
      <c r="O41" s="18"/>
      <c r="P41" s="18"/>
      <c r="Q41" s="13">
        <f t="shared" si="0"/>
        <v>0</v>
      </c>
    </row>
    <row r="42" spans="2:17" x14ac:dyDescent="0.4">
      <c r="B42" s="17">
        <f t="shared" si="1"/>
        <v>34</v>
      </c>
      <c r="C42" s="17"/>
      <c r="D42" s="28"/>
      <c r="E42" s="28"/>
      <c r="F42" s="28"/>
      <c r="G42" s="28"/>
      <c r="H42" s="28"/>
      <c r="I42" s="28"/>
      <c r="J42" s="18"/>
      <c r="K42" s="18"/>
      <c r="L42" s="18"/>
      <c r="M42" s="18"/>
      <c r="N42" s="18"/>
      <c r="O42" s="18"/>
      <c r="P42" s="18"/>
      <c r="Q42" s="13">
        <f t="shared" si="0"/>
        <v>0</v>
      </c>
    </row>
    <row r="43" spans="2:17" x14ac:dyDescent="0.4">
      <c r="B43" s="17">
        <f t="shared" si="1"/>
        <v>35</v>
      </c>
      <c r="C43" s="17"/>
      <c r="D43" s="28"/>
      <c r="E43" s="28"/>
      <c r="F43" s="28"/>
      <c r="G43" s="28"/>
      <c r="H43" s="28"/>
      <c r="I43" s="28"/>
      <c r="J43" s="18"/>
      <c r="K43" s="18"/>
      <c r="L43" s="18"/>
      <c r="M43" s="18"/>
      <c r="N43" s="18"/>
      <c r="O43" s="18"/>
      <c r="P43" s="18"/>
      <c r="Q43" s="13">
        <f t="shared" si="0"/>
        <v>0</v>
      </c>
    </row>
    <row r="44" spans="2:17" x14ac:dyDescent="0.4">
      <c r="B44" s="17">
        <f t="shared" si="1"/>
        <v>36</v>
      </c>
      <c r="C44" s="17"/>
      <c r="D44" s="28"/>
      <c r="E44" s="28"/>
      <c r="F44" s="28"/>
      <c r="G44" s="28"/>
      <c r="H44" s="28"/>
      <c r="I44" s="28"/>
      <c r="J44" s="18"/>
      <c r="K44" s="18"/>
      <c r="L44" s="18"/>
      <c r="M44" s="18"/>
      <c r="N44" s="18"/>
      <c r="O44" s="18"/>
      <c r="P44" s="18"/>
      <c r="Q44" s="13">
        <f t="shared" si="0"/>
        <v>0</v>
      </c>
    </row>
    <row r="45" spans="2:17" x14ac:dyDescent="0.4">
      <c r="B45" s="17">
        <f t="shared" si="1"/>
        <v>37</v>
      </c>
      <c r="C45" s="8"/>
      <c r="D45" s="28"/>
      <c r="E45" s="28"/>
      <c r="F45" s="28"/>
      <c r="G45" s="28"/>
      <c r="H45" s="28"/>
      <c r="I45" s="28"/>
      <c r="J45" s="18"/>
      <c r="K45" s="18"/>
      <c r="L45" s="18"/>
      <c r="M45" s="18"/>
      <c r="N45" s="18"/>
      <c r="O45" s="18"/>
      <c r="P45" s="18"/>
      <c r="Q45" s="13">
        <f t="shared" si="0"/>
        <v>0</v>
      </c>
    </row>
    <row r="46" spans="2:17" x14ac:dyDescent="0.4">
      <c r="B46" s="17">
        <f t="shared" si="1"/>
        <v>38</v>
      </c>
      <c r="C46" s="8"/>
      <c r="D46" s="28"/>
      <c r="E46" s="28"/>
      <c r="F46" s="28"/>
      <c r="G46" s="28"/>
      <c r="H46" s="28"/>
      <c r="I46" s="28"/>
      <c r="J46" s="18"/>
      <c r="K46" s="18"/>
      <c r="L46" s="18"/>
      <c r="M46" s="18"/>
      <c r="N46" s="18"/>
      <c r="O46" s="18"/>
      <c r="P46" s="18"/>
      <c r="Q46" s="13">
        <f t="shared" si="0"/>
        <v>0</v>
      </c>
    </row>
    <row r="47" spans="2:17" x14ac:dyDescent="0.4">
      <c r="B47" s="17">
        <f t="shared" si="1"/>
        <v>39</v>
      </c>
      <c r="C47" s="8"/>
      <c r="D47" s="28"/>
      <c r="E47" s="28"/>
      <c r="F47" s="28"/>
      <c r="G47" s="28"/>
      <c r="H47" s="28"/>
      <c r="I47" s="28"/>
      <c r="J47" s="18"/>
      <c r="K47" s="18"/>
      <c r="L47" s="18"/>
      <c r="M47" s="18"/>
      <c r="N47" s="18"/>
      <c r="O47" s="18"/>
      <c r="P47" s="18"/>
      <c r="Q47" s="13">
        <f t="shared" si="0"/>
        <v>0</v>
      </c>
    </row>
    <row r="48" spans="2:17" x14ac:dyDescent="0.4">
      <c r="B48" s="17">
        <f t="shared" si="1"/>
        <v>40</v>
      </c>
      <c r="C48" s="8"/>
      <c r="D48" s="28"/>
      <c r="E48" s="28"/>
      <c r="F48" s="28"/>
      <c r="G48" s="28"/>
      <c r="H48" s="28"/>
      <c r="I48" s="28"/>
      <c r="J48" s="18"/>
      <c r="K48" s="18"/>
      <c r="L48" s="18"/>
      <c r="M48" s="18"/>
      <c r="N48" s="18"/>
      <c r="O48" s="18"/>
      <c r="P48" s="18"/>
      <c r="Q48" s="13">
        <f t="shared" si="0"/>
        <v>0</v>
      </c>
    </row>
    <row r="49" spans="2:17" x14ac:dyDescent="0.4">
      <c r="B49" s="17">
        <f t="shared" si="1"/>
        <v>41</v>
      </c>
      <c r="C49" s="8"/>
      <c r="D49" s="28"/>
      <c r="E49" s="28"/>
      <c r="F49" s="28"/>
      <c r="G49" s="28"/>
      <c r="H49" s="28"/>
      <c r="I49" s="28"/>
      <c r="J49" s="18"/>
      <c r="K49" s="18"/>
      <c r="L49" s="18"/>
      <c r="M49" s="18"/>
      <c r="N49" s="18"/>
      <c r="O49" s="18"/>
      <c r="P49" s="18"/>
      <c r="Q49" s="13">
        <f t="shared" ref="Q49:Q53" si="2">SUM(J49:P49)/7</f>
        <v>0</v>
      </c>
    </row>
    <row r="50" spans="2:17" x14ac:dyDescent="0.4">
      <c r="B50" s="17">
        <f t="shared" si="1"/>
        <v>42</v>
      </c>
      <c r="C50" s="8"/>
      <c r="D50" s="28"/>
      <c r="E50" s="28"/>
      <c r="F50" s="28"/>
      <c r="G50" s="28"/>
      <c r="H50" s="28"/>
      <c r="I50" s="28"/>
      <c r="J50" s="18"/>
      <c r="K50" s="18"/>
      <c r="L50" s="18"/>
      <c r="M50" s="18"/>
      <c r="N50" s="18"/>
      <c r="O50" s="18"/>
      <c r="P50" s="18"/>
      <c r="Q50" s="13">
        <f t="shared" si="2"/>
        <v>0</v>
      </c>
    </row>
    <row r="51" spans="2:17" x14ac:dyDescent="0.4">
      <c r="B51" s="17">
        <f t="shared" si="1"/>
        <v>43</v>
      </c>
      <c r="C51" s="8"/>
      <c r="D51" s="28"/>
      <c r="E51" s="28"/>
      <c r="F51" s="28"/>
      <c r="G51" s="28"/>
      <c r="H51" s="28"/>
      <c r="I51" s="28"/>
      <c r="J51" s="18"/>
      <c r="K51" s="18"/>
      <c r="L51" s="18"/>
      <c r="M51" s="18"/>
      <c r="N51" s="18"/>
      <c r="O51" s="18"/>
      <c r="P51" s="18"/>
      <c r="Q51" s="13">
        <f t="shared" si="2"/>
        <v>0</v>
      </c>
    </row>
    <row r="52" spans="2:17" x14ac:dyDescent="0.4">
      <c r="B52" s="17">
        <f t="shared" si="1"/>
        <v>44</v>
      </c>
      <c r="C52" s="8"/>
      <c r="D52" s="28"/>
      <c r="E52" s="28"/>
      <c r="F52" s="28"/>
      <c r="G52" s="28"/>
      <c r="H52" s="28"/>
      <c r="I52" s="28"/>
      <c r="J52" s="18"/>
      <c r="K52" s="18"/>
      <c r="L52" s="18"/>
      <c r="M52" s="18"/>
      <c r="N52" s="18"/>
      <c r="O52" s="18"/>
      <c r="P52" s="18"/>
      <c r="Q52" s="13">
        <f t="shared" si="2"/>
        <v>0</v>
      </c>
    </row>
    <row r="53" spans="2:17" x14ac:dyDescent="0.4">
      <c r="B53" s="17">
        <f t="shared" si="1"/>
        <v>45</v>
      </c>
      <c r="C53" s="21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4">
      <c r="C54" s="27"/>
      <c r="D54" s="27"/>
      <c r="E54" s="16"/>
      <c r="H54" s="40" t="s">
        <v>19</v>
      </c>
      <c r="I54" s="40"/>
      <c r="J54" s="22">
        <f>COUNTIF(J9:J53,"&gt;=70")</f>
        <v>27</v>
      </c>
      <c r="K54" s="22">
        <f t="shared" ref="K54:P54" si="3">COUNTIF(K9:K53,"&gt;=70")</f>
        <v>0</v>
      </c>
      <c r="L54" s="22">
        <f t="shared" si="3"/>
        <v>0</v>
      </c>
      <c r="M54" s="22">
        <f t="shared" si="3"/>
        <v>0</v>
      </c>
      <c r="N54" s="22">
        <f t="shared" si="3"/>
        <v>0</v>
      </c>
      <c r="O54" s="22">
        <f t="shared" si="3"/>
        <v>0</v>
      </c>
      <c r="P54" s="22">
        <f t="shared" si="3"/>
        <v>0</v>
      </c>
      <c r="Q54" s="26">
        <f t="shared" ref="Q54" si="4">COUNTIF(Q9:Q48,"&gt;=70")</f>
        <v>0</v>
      </c>
    </row>
    <row r="55" spans="2:17" x14ac:dyDescent="0.4">
      <c r="C55" s="27"/>
      <c r="D55" s="27"/>
      <c r="E55" s="20"/>
      <c r="H55" s="41" t="s">
        <v>20</v>
      </c>
      <c r="I55" s="41"/>
      <c r="J55" s="23">
        <f>COUNTIF(J9:J53,"&lt;70")</f>
        <v>5</v>
      </c>
      <c r="K55" s="23">
        <f t="shared" ref="K55:Q55" si="5">COUNTIF(K9:K53,"&lt;70")</f>
        <v>18</v>
      </c>
      <c r="L55" s="23">
        <f t="shared" si="5"/>
        <v>0</v>
      </c>
      <c r="M55" s="23">
        <f t="shared" si="5"/>
        <v>0</v>
      </c>
      <c r="N55" s="23">
        <f t="shared" si="5"/>
        <v>0</v>
      </c>
      <c r="O55" s="23">
        <f t="shared" si="5"/>
        <v>0</v>
      </c>
      <c r="P55" s="23">
        <f t="shared" si="5"/>
        <v>0</v>
      </c>
      <c r="Q55" s="23">
        <f t="shared" si="5"/>
        <v>45</v>
      </c>
    </row>
    <row r="56" spans="2:17" x14ac:dyDescent="0.4">
      <c r="C56" s="27"/>
      <c r="D56" s="27"/>
      <c r="E56" s="27"/>
      <c r="H56" s="41" t="s">
        <v>21</v>
      </c>
      <c r="I56" s="41"/>
      <c r="J56" s="23">
        <f>COUNT(J9:J53)</f>
        <v>32</v>
      </c>
      <c r="K56" s="23">
        <f t="shared" ref="K56:Q56" si="6">COUNT(K9:K53)</f>
        <v>18</v>
      </c>
      <c r="L56" s="23">
        <f t="shared" si="6"/>
        <v>0</v>
      </c>
      <c r="M56" s="23">
        <f t="shared" si="6"/>
        <v>0</v>
      </c>
      <c r="N56" s="23">
        <f t="shared" si="6"/>
        <v>0</v>
      </c>
      <c r="O56" s="23">
        <f t="shared" si="6"/>
        <v>0</v>
      </c>
      <c r="P56" s="23">
        <f t="shared" si="6"/>
        <v>0</v>
      </c>
      <c r="Q56" s="23">
        <f t="shared" si="6"/>
        <v>45</v>
      </c>
    </row>
    <row r="57" spans="2:17" x14ac:dyDescent="0.4">
      <c r="C57" s="27"/>
      <c r="D57" s="27"/>
      <c r="E57" s="16"/>
      <c r="F57" s="11"/>
      <c r="H57" s="42" t="s">
        <v>16</v>
      </c>
      <c r="I57" s="42"/>
      <c r="J57" s="24">
        <f>J54/J56</f>
        <v>0.84375</v>
      </c>
      <c r="K57" s="25">
        <f t="shared" ref="K57:Q57" si="7">K54/K56</f>
        <v>0</v>
      </c>
      <c r="L57" s="25" t="e">
        <f t="shared" si="7"/>
        <v>#DIV/0!</v>
      </c>
      <c r="M57" s="25" t="e">
        <f t="shared" si="7"/>
        <v>#DIV/0!</v>
      </c>
      <c r="N57" s="25" t="e">
        <f t="shared" si="7"/>
        <v>#DIV/0!</v>
      </c>
      <c r="O57" s="25" t="e">
        <f t="shared" si="7"/>
        <v>#DIV/0!</v>
      </c>
      <c r="P57" s="25" t="e">
        <f t="shared" si="7"/>
        <v>#DIV/0!</v>
      </c>
      <c r="Q57" s="25">
        <f t="shared" si="7"/>
        <v>0</v>
      </c>
    </row>
    <row r="58" spans="2:17" x14ac:dyDescent="0.4">
      <c r="C58" s="27"/>
      <c r="D58" s="27"/>
      <c r="E58" s="16"/>
      <c r="F58" s="11"/>
      <c r="H58" s="42" t="s">
        <v>17</v>
      </c>
      <c r="I58" s="42"/>
      <c r="J58" s="24">
        <f>J55/J56</f>
        <v>0.15625</v>
      </c>
      <c r="K58" s="24">
        <f t="shared" ref="K58:Q58" si="8">K55/K56</f>
        <v>1</v>
      </c>
      <c r="L58" s="25" t="e">
        <f t="shared" si="8"/>
        <v>#DIV/0!</v>
      </c>
      <c r="M58" s="25" t="e">
        <f t="shared" si="8"/>
        <v>#DIV/0!</v>
      </c>
      <c r="N58" s="25" t="e">
        <f t="shared" si="8"/>
        <v>#DIV/0!</v>
      </c>
      <c r="O58" s="25" t="e">
        <f t="shared" si="8"/>
        <v>#DIV/0!</v>
      </c>
      <c r="P58" s="25" t="e">
        <f t="shared" si="8"/>
        <v>#DIV/0!</v>
      </c>
      <c r="Q58" s="25">
        <f t="shared" si="8"/>
        <v>1</v>
      </c>
    </row>
    <row r="59" spans="2:17" x14ac:dyDescent="0.4">
      <c r="C59" s="27"/>
      <c r="D59" s="27"/>
      <c r="E59" s="20"/>
      <c r="F59" s="11"/>
    </row>
    <row r="60" spans="2:17" x14ac:dyDescent="0.4">
      <c r="C60" s="16"/>
      <c r="D60" s="16"/>
      <c r="E60" s="20"/>
      <c r="F60" s="11"/>
    </row>
    <row r="61" spans="2:17" x14ac:dyDescent="0.4">
      <c r="J61" s="43"/>
      <c r="K61" s="43"/>
      <c r="L61" s="43"/>
      <c r="M61" s="43"/>
      <c r="N61" s="43"/>
      <c r="O61" s="43"/>
      <c r="P61" s="43"/>
    </row>
    <row r="62" spans="2:17" x14ac:dyDescent="0.4">
      <c r="J62" s="36" t="s">
        <v>18</v>
      </c>
      <c r="K62" s="36"/>
      <c r="L62" s="36"/>
      <c r="M62" s="36"/>
      <c r="N62" s="36"/>
      <c r="O62" s="36"/>
      <c r="P62" s="3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CALIDAD EN LOS SIST. DE INF.</vt:lpstr>
      <vt:lpstr>ARQUITECTURA DE COMP.</vt:lpstr>
      <vt:lpstr>DESARROLLO SUSTENTABLE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Sergio Pelayo Vaquero</cp:lastModifiedBy>
  <cp:lastPrinted>2023-03-21T15:13:53Z</cp:lastPrinted>
  <dcterms:created xsi:type="dcterms:W3CDTF">2023-03-14T19:16:59Z</dcterms:created>
  <dcterms:modified xsi:type="dcterms:W3CDTF">2023-04-04T18:47:27Z</dcterms:modified>
</cp:coreProperties>
</file>