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ERC\"/>
    </mc:Choice>
  </mc:AlternateContent>
  <xr:revisionPtr revIDLastSave="0" documentId="8_{E2A3CA5C-9590-49A2-8387-AD0D88960DD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E14" i="23" l="1"/>
  <c r="L14" i="23" s="1"/>
  <c r="E15" i="23"/>
  <c r="L15" i="23" s="1"/>
  <c r="E16" i="23"/>
  <c r="L16" i="23" s="1"/>
  <c r="N28" i="25"/>
  <c r="M28" i="25"/>
  <c r="K28" i="25"/>
  <c r="G28" i="25"/>
  <c r="F28" i="25"/>
  <c r="I17" i="25"/>
  <c r="J17" i="25"/>
  <c r="I16" i="25"/>
  <c r="J16" i="25"/>
  <c r="I15" i="25"/>
  <c r="J15" i="25"/>
  <c r="A15" i="25"/>
  <c r="D14" i="25"/>
  <c r="B10" i="25"/>
  <c r="B37" i="25" s="1"/>
  <c r="L8" i="25"/>
  <c r="H8" i="25"/>
  <c r="E8" i="25"/>
  <c r="N28" i="24"/>
  <c r="M28" i="24"/>
  <c r="K28" i="24"/>
  <c r="F28" i="24"/>
  <c r="E17" i="24"/>
  <c r="L17" i="24" s="1"/>
  <c r="I17" i="24"/>
  <c r="D17" i="24"/>
  <c r="C17" i="24"/>
  <c r="A17" i="24"/>
  <c r="E16" i="24"/>
  <c r="I16" i="24" s="1"/>
  <c r="D16" i="24"/>
  <c r="C16" i="24"/>
  <c r="A16" i="24"/>
  <c r="E15" i="24"/>
  <c r="I15" i="24"/>
  <c r="D15" i="24"/>
  <c r="C15" i="24"/>
  <c r="A15" i="24"/>
  <c r="E14" i="24"/>
  <c r="L14" i="24" s="1"/>
  <c r="D14" i="24"/>
  <c r="C14" i="24"/>
  <c r="A14" i="24"/>
  <c r="B10" i="24"/>
  <c r="B37" i="24"/>
  <c r="L8" i="24"/>
  <c r="H8" i="24"/>
  <c r="E8" i="24"/>
  <c r="N28" i="23"/>
  <c r="M28" i="23"/>
  <c r="K28" i="23"/>
  <c r="F28" i="23"/>
  <c r="E17" i="23"/>
  <c r="C17" i="23"/>
  <c r="A17" i="23"/>
  <c r="D16" i="23"/>
  <c r="C16" i="23"/>
  <c r="A16" i="23"/>
  <c r="D15" i="23"/>
  <c r="C15" i="23"/>
  <c r="A15" i="23"/>
  <c r="D14" i="23"/>
  <c r="C14" i="23"/>
  <c r="B10" i="23"/>
  <c r="B37" i="23"/>
  <c r="H8" i="23"/>
  <c r="E8" i="23"/>
  <c r="A15" i="22"/>
  <c r="C15" i="22"/>
  <c r="D15" i="22"/>
  <c r="E15" i="22"/>
  <c r="A16" i="22"/>
  <c r="C16" i="22"/>
  <c r="D16" i="22"/>
  <c r="E16" i="22"/>
  <c r="L16" i="22" s="1"/>
  <c r="A17" i="22"/>
  <c r="C17" i="22"/>
  <c r="D17" i="22"/>
  <c r="E17" i="22"/>
  <c r="L17" i="22" s="1"/>
  <c r="C14" i="22"/>
  <c r="D14" i="22"/>
  <c r="E14" i="22"/>
  <c r="A14" i="22"/>
  <c r="B10" i="22"/>
  <c r="B37" i="22"/>
  <c r="L8" i="22"/>
  <c r="H8" i="22"/>
  <c r="E8" i="22"/>
  <c r="K28" i="22"/>
  <c r="L15" i="22"/>
  <c r="B37" i="10"/>
  <c r="N28" i="10"/>
  <c r="M28" i="10"/>
  <c r="K28" i="10"/>
  <c r="F28" i="10"/>
  <c r="E28" i="10"/>
  <c r="L17" i="10"/>
  <c r="L16" i="10"/>
  <c r="I16" i="10"/>
  <c r="L15" i="10"/>
  <c r="I15" i="10"/>
  <c r="L14" i="10"/>
  <c r="I14" i="10"/>
  <c r="L15" i="25"/>
  <c r="L16" i="25"/>
  <c r="L17" i="25"/>
  <c r="H14" i="25"/>
  <c r="H15" i="25"/>
  <c r="H16" i="25"/>
  <c r="H17" i="25"/>
  <c r="E28" i="25"/>
  <c r="L15" i="24"/>
  <c r="L17" i="23"/>
  <c r="L16" i="24" l="1"/>
  <c r="I28" i="10"/>
  <c r="E28" i="23"/>
  <c r="L28" i="23" s="1"/>
  <c r="E28" i="22"/>
  <c r="L28" i="22" s="1"/>
  <c r="L28" i="10"/>
  <c r="L14" i="22"/>
  <c r="E28" i="24"/>
  <c r="H28" i="25"/>
  <c r="L28" i="25"/>
  <c r="I28" i="25"/>
  <c r="J28" i="25" s="1"/>
  <c r="I28" i="24" l="1"/>
  <c r="L28" i="24"/>
  <c r="H28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<sst xmlns="http://schemas.openxmlformats.org/spreadsheetml/2006/main" count="202" uniqueCount="59">
  <si>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</si>
  <si>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</si>
  <si>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</si>
  <si>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</si>
  <si>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</si>
  <si>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</si>
  <si>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</si>
  <si>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</si>
  <si>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</si>
  <si>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</si>
  <si>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</si>
  <si>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</si>
  <si>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</si>
  <si>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</si>
  <si>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</si>
  <si>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</si>
  <si>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</si>
  <si>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</si>
  <si>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</si>
  <si>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</si>
  <si>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</si>
  <si>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</si>
  <si>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</si>
  <si>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</si>
  <si>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</si>
  <si>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</si>
  <si>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</si>
  <si>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</si>
  <si>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</si>
  <si>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</si>
  <si>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</si>
  <si>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</si>
  <si>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</si>
  <si>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</si>
  <si>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</si>
  <si>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</si>
  <si>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EDGAR ROMAN CARDENAS</t>
  </si>
  <si>
    <t>IEME</t>
  </si>
  <si>
    <t>Calculo Integral</t>
  </si>
  <si>
    <t>Ecuaciones Diferenciales</t>
  </si>
  <si>
    <t>202B</t>
  </si>
  <si>
    <t>211B</t>
  </si>
  <si>
    <t>210B</t>
  </si>
  <si>
    <t>406A</t>
  </si>
  <si>
    <t>IINF</t>
  </si>
  <si>
    <t>IAM</t>
  </si>
  <si>
    <t>IMECA</t>
  </si>
  <si>
    <t>202 B</t>
  </si>
  <si>
    <t>Algebra Lineal</t>
  </si>
  <si>
    <t>Ecuaciones  Diferenciales</t>
  </si>
  <si>
    <t>IMCT</t>
  </si>
  <si>
    <t xml:space="preserve"> 211B</t>
  </si>
  <si>
    <t>Calcul  Integral</t>
  </si>
  <si>
    <t>II</t>
  </si>
  <si>
    <t>III</t>
  </si>
  <si>
    <t>IAMB</t>
  </si>
  <si>
    <t>DEPARTAMENTO DE CIENCIAS BASICAS</t>
  </si>
  <si>
    <t>MC. TONATIUH SOSME SANCHEZ</t>
  </si>
  <si>
    <t>FEBRERO-JULIO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</si>
</sst>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B14" sqref="B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5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52</v>
      </c>
      <c r="B14" s="9" t="s">
        <v>21</v>
      </c>
      <c r="C14" s="9" t="s">
        <v>47</v>
      </c>
      <c r="D14" s="9" t="s">
        <v>37</v>
      </c>
      <c r="E14" s="9"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0.83</v>
      </c>
    </row>
    <row r="15" spans="1:14" s="11" customFormat="1" ht="26.4" x14ac:dyDescent="0.25">
      <c r="A15" s="8" t="s">
        <v>48</v>
      </c>
      <c r="B15" s="9" t="s">
        <v>21</v>
      </c>
      <c r="C15" s="9" t="s">
        <v>51</v>
      </c>
      <c r="D15" s="9" t="s">
        <v>50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0.91</v>
      </c>
    </row>
    <row r="16" spans="1:14" s="11" customFormat="1" x14ac:dyDescent="0.25">
      <c r="A16" s="8" t="s">
        <v>38</v>
      </c>
      <c r="B16" s="9" t="s">
        <v>21</v>
      </c>
      <c r="C16" s="9" t="s">
        <v>42</v>
      </c>
      <c r="D16" s="9" t="s">
        <v>44</v>
      </c>
      <c r="E16" s="9">
        <v>20</v>
      </c>
      <c r="F16" s="9">
        <v>20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74</v>
      </c>
      <c r="N16" s="15">
        <v>0.36</v>
      </c>
    </row>
    <row r="17" spans="1:18" s="11" customFormat="1" x14ac:dyDescent="0.25">
      <c r="A17" s="8" t="s">
        <v>49</v>
      </c>
      <c r="B17" s="9" t="s">
        <v>21</v>
      </c>
      <c r="C17" s="9" t="s">
        <v>43</v>
      </c>
      <c r="D17" s="9" t="s">
        <v>45</v>
      </c>
      <c r="E17" s="9">
        <v>23</v>
      </c>
      <c r="F17" s="9">
        <v>23</v>
      </c>
      <c r="G17" s="9"/>
      <c r="H17" s="10"/>
      <c r="I17" s="9">
        <f>(E17-SUM(F17:G17))-K17</f>
        <v>0</v>
      </c>
      <c r="J17" s="10"/>
      <c r="K17" s="9">
        <v>0</v>
      </c>
      <c r="L17" s="10">
        <f t="shared" si="1"/>
        <v>0</v>
      </c>
      <c r="M17" s="9">
        <v>70</v>
      </c>
      <c r="N17" s="15">
        <v>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83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76</v>
      </c>
      <c r="N28" s="19">
        <f>AVERAGE(N14:N27)</f>
        <v>0.77500000000000002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EDGAR ROMAN CARDENAS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F28" sqref="F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  Integral</v>
      </c>
      <c r="B14" s="9" t="s">
        <v>53</v>
      </c>
      <c r="C14" s="9" t="str">
        <f>'1'!C14</f>
        <v>202 B</v>
      </c>
      <c r="D14" s="9" t="str">
        <f>'1'!D14</f>
        <v>IEME</v>
      </c>
      <c r="E14" s="9">
        <f>'1'!E14</f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79</v>
      </c>
      <c r="N14" s="15">
        <v>0.61</v>
      </c>
    </row>
    <row r="15" spans="1:14" s="11" customFormat="1" ht="26.4" x14ac:dyDescent="0.25">
      <c r="A15" s="9" t="str">
        <f>'1'!A15</f>
        <v>Algebra Lineal</v>
      </c>
      <c r="B15" s="9" t="s">
        <v>53</v>
      </c>
      <c r="C15" s="9" t="str">
        <f>'1'!C15</f>
        <v xml:space="preserve"> 211B</v>
      </c>
      <c r="D15" s="9" t="str">
        <f>'1'!D15</f>
        <v>IMCT</v>
      </c>
      <c r="E15" s="9">
        <f>'1'!E15</f>
        <v>22</v>
      </c>
      <c r="F15" s="9">
        <v>22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76</v>
      </c>
      <c r="N15" s="15">
        <v>0.59</v>
      </c>
    </row>
    <row r="16" spans="1:14" s="11" customFormat="1" x14ac:dyDescent="0.25">
      <c r="A16" s="9" t="str">
        <f>'1'!A16</f>
        <v>Calculo Integral</v>
      </c>
      <c r="B16" s="9" t="s">
        <v>53</v>
      </c>
      <c r="C16" s="9" t="str">
        <f>'1'!C16</f>
        <v>210B</v>
      </c>
      <c r="D16" s="9" t="str">
        <f>'1'!D16</f>
        <v>IINF</v>
      </c>
      <c r="E16" s="9">
        <f>'1'!E16</f>
        <v>20</v>
      </c>
      <c r="F16" s="9">
        <v>20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73</v>
      </c>
      <c r="N16" s="15">
        <v>0.4</v>
      </c>
    </row>
    <row r="17" spans="1:14" s="11" customFormat="1" x14ac:dyDescent="0.25">
      <c r="A17" s="9" t="str">
        <f>'1'!A17</f>
        <v>Ecuaciones  Diferenciales</v>
      </c>
      <c r="B17" s="9" t="s">
        <v>53</v>
      </c>
      <c r="C17" s="9" t="str">
        <f>'1'!C17</f>
        <v>406A</v>
      </c>
      <c r="D17" s="9" t="str">
        <f>'1'!D17</f>
        <v>IAM</v>
      </c>
      <c r="E17" s="9">
        <f>'1'!E17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76</v>
      </c>
      <c r="N17" s="15">
        <v>0.65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v>83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T14" sqref="T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9.2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">
        <v>58</v>
      </c>
      <c r="M8" s="33"/>
      <c r="N8" s="33"/>
    </row>
    <row r="10" spans="1:14" x14ac:dyDescent="0.25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38</v>
      </c>
      <c r="B14" s="9" t="s">
        <v>54</v>
      </c>
      <c r="C14" s="9" t="str">
        <f>'1'!C14</f>
        <v>202 B</v>
      </c>
      <c r="D14" s="9" t="str">
        <f>'1'!D14</f>
        <v>IEME</v>
      </c>
      <c r="E14" s="9">
        <f>'1'!E14</f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75</v>
      </c>
      <c r="N14" s="15">
        <v>0.44</v>
      </c>
    </row>
    <row r="15" spans="1:14" s="11" customFormat="1" ht="26.4" x14ac:dyDescent="0.25">
      <c r="A15" s="9" t="str">
        <f>'1'!A15</f>
        <v>Algebra Lineal</v>
      </c>
      <c r="B15" s="9" t="s">
        <v>54</v>
      </c>
      <c r="C15" s="9" t="str">
        <f>'1'!C15</f>
        <v xml:space="preserve"> 211B</v>
      </c>
      <c r="D15" s="9" t="str">
        <f>'1'!D15</f>
        <v>IMCT</v>
      </c>
      <c r="E15" s="9">
        <f>'1'!E15</f>
        <v>22</v>
      </c>
      <c r="F15" s="9">
        <v>22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79</v>
      </c>
      <c r="N15" s="15">
        <v>0.86</v>
      </c>
    </row>
    <row r="16" spans="1:14" s="11" customFormat="1" x14ac:dyDescent="0.25">
      <c r="A16" s="9" t="str">
        <f>'1'!A16</f>
        <v>Calculo Integral</v>
      </c>
      <c r="B16" s="9" t="s">
        <v>54</v>
      </c>
      <c r="C16" s="9" t="str">
        <f>'1'!C16</f>
        <v>210B</v>
      </c>
      <c r="D16" s="9" t="str">
        <f>'1'!D16</f>
        <v>IINF</v>
      </c>
      <c r="E16" s="9">
        <f>'1'!E16</f>
        <v>20</v>
      </c>
      <c r="F16" s="9">
        <v>20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77</v>
      </c>
      <c r="N16" s="15">
        <v>0.5</v>
      </c>
    </row>
    <row r="17" spans="1:14" s="11" customFormat="1" x14ac:dyDescent="0.25">
      <c r="A17" s="9" t="str">
        <f>'1'!A17</f>
        <v>Ecuaciones  Diferenciales</v>
      </c>
      <c r="B17" s="9" t="s">
        <v>54</v>
      </c>
      <c r="C17" s="9" t="str">
        <f>'1'!C17</f>
        <v>406A</v>
      </c>
      <c r="D17" s="9" t="s">
        <v>55</v>
      </c>
      <c r="E17" s="9">
        <f>'1'!E17</f>
        <v>23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76</v>
      </c>
      <c r="N17" s="15">
        <v>0.56000000000000005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80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76.75</v>
      </c>
      <c r="N28" s="19">
        <f>AVERAGE(N14:N27)</f>
        <v>0.59000000000000008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EDGAR ROMAN CARDENAS</v>
      </c>
      <c r="C37" s="39"/>
      <c r="D37" s="39"/>
      <c r="E37" s="13"/>
      <c r="F37" s="13"/>
      <c r="G37" s="39" t="s">
        <v>57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 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18</v>
      </c>
      <c r="F14" s="9">
        <v>28</v>
      </c>
      <c r="G14" s="9"/>
      <c r="H14" s="10"/>
      <c r="I14" s="9">
        <v>3</v>
      </c>
      <c r="J14" s="10"/>
      <c r="K14" s="9">
        <v>3</v>
      </c>
      <c r="L14" s="10">
        <f t="shared" ref="L14:L28" si="0">K14/E14</f>
        <v>0.16666666666666666</v>
      </c>
      <c r="M14" s="9">
        <v>70</v>
      </c>
      <c r="N14" s="15">
        <v>0.9</v>
      </c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 xml:space="preserve"> 211B</v>
      </c>
      <c r="D15" s="9" t="str">
        <f>'1'!D15</f>
        <v>IMCT</v>
      </c>
      <c r="E15" s="9">
        <f>'1'!E15</f>
        <v>22</v>
      </c>
      <c r="F15" s="9">
        <v>26</v>
      </c>
      <c r="G15" s="9"/>
      <c r="H15" s="10"/>
      <c r="I15" s="9">
        <f t="shared" ref="I15:I28" si="1">(E15-SUM(F15:G15))-K15</f>
        <v>-4</v>
      </c>
      <c r="J15" s="10"/>
      <c r="K15" s="9">
        <v>0</v>
      </c>
      <c r="L15" s="10">
        <f t="shared" si="0"/>
        <v>0</v>
      </c>
      <c r="M15" s="9">
        <v>81</v>
      </c>
      <c r="N15" s="15">
        <v>0.19</v>
      </c>
    </row>
    <row r="16" spans="1:14" s="11" customFormat="1" x14ac:dyDescent="0.25">
      <c r="A16" s="9" t="str">
        <f>'1'!A16</f>
        <v>Calculo Integral</v>
      </c>
      <c r="B16" s="9"/>
      <c r="C16" s="9" t="str">
        <f>'1'!C16</f>
        <v>210B</v>
      </c>
      <c r="D16" s="9" t="str">
        <f>'1'!D16</f>
        <v>IINF</v>
      </c>
      <c r="E16" s="9">
        <f>'1'!E16</f>
        <v>20</v>
      </c>
      <c r="F16" s="9">
        <v>24</v>
      </c>
      <c r="G16" s="9"/>
      <c r="H16" s="10"/>
      <c r="I16" s="9">
        <f t="shared" si="1"/>
        <v>-4</v>
      </c>
      <c r="J16" s="10"/>
      <c r="K16" s="9">
        <v>0</v>
      </c>
      <c r="L16" s="10">
        <f t="shared" si="0"/>
        <v>0</v>
      </c>
      <c r="M16" s="9">
        <v>80</v>
      </c>
      <c r="N16" s="15">
        <v>0.83</v>
      </c>
    </row>
    <row r="17" spans="1:14" s="11" customFormat="1" x14ac:dyDescent="0.25">
      <c r="A17" s="9" t="str">
        <f>'1'!A17</f>
        <v>Ecuaciones  Diferenciales</v>
      </c>
      <c r="B17" s="9"/>
      <c r="C17" s="9" t="str">
        <f>'1'!C17</f>
        <v>406A</v>
      </c>
      <c r="D17" s="9" t="str">
        <f>'1'!D17</f>
        <v>IAM</v>
      </c>
      <c r="E17" s="9">
        <f>'1'!E17</f>
        <v>23</v>
      </c>
      <c r="F17" s="9">
        <v>20</v>
      </c>
      <c r="G17" s="9"/>
      <c r="H17" s="10"/>
      <c r="I17" s="9">
        <f t="shared" si="1"/>
        <v>3</v>
      </c>
      <c r="J17" s="10"/>
      <c r="K17" s="9">
        <v>0</v>
      </c>
      <c r="L17" s="10">
        <f t="shared" si="0"/>
        <v>0</v>
      </c>
      <c r="M17" s="9">
        <v>80</v>
      </c>
      <c r="N17" s="15">
        <v>0.75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98</v>
      </c>
      <c r="G28" s="17"/>
      <c r="H28" s="18">
        <f>SUM(F28:G28)/E28</f>
        <v>1.1807228915662651</v>
      </c>
      <c r="I28" s="17">
        <f t="shared" si="1"/>
        <v>-18</v>
      </c>
      <c r="J28" s="18"/>
      <c r="K28" s="17">
        <f>SUM(K14:K27)</f>
        <v>3</v>
      </c>
      <c r="L28" s="18">
        <f t="shared" si="0"/>
        <v>3.614457831325301E-2</v>
      </c>
      <c r="M28" s="17">
        <f>AVERAGE(M14:M27)</f>
        <v>77.75</v>
      </c>
      <c r="N28" s="19">
        <f>AVERAGE(N14:N27)</f>
        <v>0.66749999999999998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">
        <v>38</v>
      </c>
      <c r="B14" s="9"/>
      <c r="C14" s="9" t="s">
        <v>40</v>
      </c>
      <c r="D14" s="9" t="str">
        <f>'1'!D14</f>
        <v>IEME</v>
      </c>
      <c r="E14" s="9">
        <v>18</v>
      </c>
      <c r="F14" s="9">
        <v>18</v>
      </c>
      <c r="G14" s="9">
        <v>0</v>
      </c>
      <c r="H14" s="10">
        <f t="shared" ref="H14:H17" si="0">F14/E14</f>
        <v>1</v>
      </c>
      <c r="I14" s="9">
        <v>0</v>
      </c>
      <c r="J14" s="10">
        <v>0</v>
      </c>
      <c r="K14" s="9"/>
      <c r="L14" s="10">
        <v>0</v>
      </c>
      <c r="M14" s="9">
        <v>75</v>
      </c>
      <c r="N14" s="15">
        <v>0.71</v>
      </c>
    </row>
    <row r="15" spans="1:14" s="11" customFormat="1" x14ac:dyDescent="0.25">
      <c r="A15" s="9" t="str">
        <f>'1'!A15</f>
        <v>Algebra Lineal</v>
      </c>
      <c r="B15" s="9"/>
      <c r="C15" s="9" t="s">
        <v>41</v>
      </c>
      <c r="D15" s="9" t="s">
        <v>46</v>
      </c>
      <c r="E15" s="9">
        <v>22</v>
      </c>
      <c r="F15" s="9">
        <v>22</v>
      </c>
      <c r="G15" s="9">
        <v>0</v>
      </c>
      <c r="H15" s="10">
        <f t="shared" si="0"/>
        <v>1</v>
      </c>
      <c r="I15" s="9">
        <f t="shared" ref="I15:I28" si="1">(E15-SUM(F15:G15))-K15</f>
        <v>0</v>
      </c>
      <c r="J15" s="10">
        <f t="shared" ref="J15:J28" si="2">I15/E15</f>
        <v>0</v>
      </c>
      <c r="K15" s="9"/>
      <c r="L15" s="10">
        <f t="shared" ref="L15:L28" si="3">K15/E15</f>
        <v>0</v>
      </c>
      <c r="M15" s="9">
        <v>82</v>
      </c>
      <c r="N15" s="15">
        <v>0.15</v>
      </c>
    </row>
    <row r="16" spans="1:14" s="11" customFormat="1" x14ac:dyDescent="0.25">
      <c r="A16" s="9" t="s">
        <v>38</v>
      </c>
      <c r="B16" s="9"/>
      <c r="C16" s="9" t="s">
        <v>42</v>
      </c>
      <c r="D16" s="9" t="s">
        <v>44</v>
      </c>
      <c r="E16" s="9">
        <v>20</v>
      </c>
      <c r="F16" s="9">
        <v>20</v>
      </c>
      <c r="G16" s="9">
        <v>0</v>
      </c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78</v>
      </c>
      <c r="N16" s="15">
        <v>0.63</v>
      </c>
    </row>
    <row r="17" spans="1:14" s="11" customFormat="1" x14ac:dyDescent="0.25">
      <c r="A17" s="9" t="s">
        <v>39</v>
      </c>
      <c r="B17" s="9"/>
      <c r="C17" s="9" t="s">
        <v>43</v>
      </c>
      <c r="D17" s="9" t="s">
        <v>45</v>
      </c>
      <c r="E17" s="9">
        <v>23</v>
      </c>
      <c r="F17" s="9">
        <v>23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78</v>
      </c>
      <c r="N17" s="15">
        <v>0.25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83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78.25</v>
      </c>
      <c r="N28" s="19">
        <f>AVERAGE(N14:N27)</f>
        <v>0.435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2023-06-04T23:10:35Z</dcterms:modified>
  <cp:category/>
  <cp:contentStatus/>
</cp:coreProperties>
</file>