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40905D-809C-4893-8A7B-2FA43A78B6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5" l="1"/>
  <c r="C19" i="25"/>
  <c r="D19" i="25"/>
  <c r="A20" i="25"/>
  <c r="C20" i="25"/>
  <c r="D20" i="25"/>
  <c r="I20" i="10" l="1"/>
  <c r="I25" i="10"/>
  <c r="I26" i="10"/>
  <c r="I27" i="10"/>
  <c r="I28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E19" i="25"/>
  <c r="I19" i="25" s="1"/>
  <c r="B37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8" i="10"/>
  <c r="N29" i="10"/>
  <c r="M29" i="10"/>
  <c r="K29" i="10"/>
  <c r="G29" i="10"/>
  <c r="F29" i="10"/>
  <c r="E29" i="10"/>
  <c r="H17" i="22" l="1"/>
  <c r="L19" i="22"/>
  <c r="H20" i="22"/>
  <c r="I25" i="22"/>
  <c r="J25" i="22" s="1"/>
  <c r="H25" i="22"/>
  <c r="I16" i="22"/>
  <c r="J16" i="22" s="1"/>
  <c r="L24" i="22"/>
  <c r="H27" i="22"/>
  <c r="H21" i="22"/>
  <c r="I17" i="22"/>
  <c r="J17" i="22" s="1"/>
  <c r="H16" i="22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<sst xmlns="http://schemas.openxmlformats.org/spreadsheetml/2006/main" count="213" uniqueCount="54">
  <si>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</si>
  <si>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</si>
  <si>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</si>
  <si>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</si>
  <si>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</si>
  <si>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</si>
  <si>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</si>
  <si>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</si>
  <si>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</si>
  <si>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</si>
  <si>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</si>
  <si>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</si>
  <si>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</si>
  <si>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</si>
  <si>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</si>
  <si>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</si>
  <si>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</si>
  <si>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</si>
  <si>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</si>
  <si>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</si>
  <si>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</si>
  <si>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</si>
  <si>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</si>
  <si>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</si>
  <si>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</si>
  <si>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</si>
  <si>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</si>
  <si>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</si>
  <si>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</si>
  <si>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</si>
  <si>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</si>
  <si>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</si>
  <si>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</si>
  <si>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ANALISIS Y SINTESIS DE MECANISMOS</t>
  </si>
  <si>
    <t>DISEÑO DE ELEMENTOS DE MAQUINA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</si>
  <si>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</si>
  <si>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</si>
  <si>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</si>
  <si>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</si>
  <si>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</si>
  <si>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</si>
  <si>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>ESTATICA</t>
  </si>
  <si>
    <t>402-A</t>
  </si>
  <si>
    <t>402-B</t>
  </si>
  <si>
    <t>502-U</t>
  </si>
  <si>
    <t>202-A</t>
  </si>
  <si>
    <t>202-B</t>
  </si>
  <si>
    <t xml:space="preserve"> </t>
  </si>
  <si>
    <t>FEB- JUL 23</t>
  </si>
  <si>
    <t>III</t>
  </si>
  <si>
    <t>V</t>
  </si>
  <si>
    <t>4°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</si>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</sst>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8"/>
  <sheetViews>
    <sheetView tabSelected="1" topLeftCell="A13" zoomScale="110" zoomScaleNormal="110" zoomScaleSheetLayoutView="100" workbookViewId="0">
      <selection activeCell="D25" sqref="D25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9" t="s">
        <v>51</v>
      </c>
      <c r="C8" s="39"/>
      <c r="D8" s="14" t="s">
        <v>4</v>
      </c>
      <c r="E8" s="5">
        <v>5</v>
      </c>
      <c r="G8" s="4" t="s">
        <v>5</v>
      </c>
      <c r="H8" s="5">
        <v>3</v>
      </c>
      <c r="I8" s="38" t="s">
        <v>6</v>
      </c>
      <c r="J8" s="38"/>
      <c r="K8" s="38"/>
      <c r="L8" s="32" t="s">
        <v>48</v>
      </c>
      <c r="M8" s="32"/>
      <c r="N8" s="32"/>
    </row>
    <row r="10" spans="1:14" x14ac:dyDescent="0.25">
      <c r="A10" s="4" t="s">
        <v>7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">
        <v>33</v>
      </c>
      <c r="B14" s="9" t="s">
        <v>50</v>
      </c>
      <c r="C14" s="23" t="s">
        <v>42</v>
      </c>
      <c r="D14" s="9" t="s">
        <v>32</v>
      </c>
      <c r="E14" s="9">
        <v>35</v>
      </c>
      <c r="F14" s="9">
        <v>31</v>
      </c>
      <c r="G14" s="9"/>
      <c r="H14" s="21"/>
      <c r="I14" s="22">
        <v>4</v>
      </c>
      <c r="J14" s="21"/>
      <c r="K14" s="22">
        <v>0</v>
      </c>
      <c r="L14" s="21">
        <v>0</v>
      </c>
      <c r="M14" s="24">
        <v>0.88</v>
      </c>
      <c r="N14" s="15">
        <v>0.89</v>
      </c>
    </row>
    <row r="15" spans="1:14" s="11" customFormat="1" x14ac:dyDescent="0.25">
      <c r="A15" s="9" t="s">
        <v>33</v>
      </c>
      <c r="B15" s="9" t="s">
        <v>50</v>
      </c>
      <c r="C15" s="23" t="s">
        <v>43</v>
      </c>
      <c r="D15" s="9" t="s">
        <v>32</v>
      </c>
      <c r="E15" s="9">
        <v>16</v>
      </c>
      <c r="F15" s="9">
        <v>15</v>
      </c>
      <c r="G15" s="9"/>
      <c r="H15" s="21"/>
      <c r="I15" s="22">
        <v>1</v>
      </c>
      <c r="J15" s="21"/>
      <c r="K15" s="22">
        <v>0</v>
      </c>
      <c r="L15" s="21">
        <v>0</v>
      </c>
      <c r="M15" s="24">
        <v>0.94</v>
      </c>
      <c r="N15" s="15">
        <v>0.94</v>
      </c>
    </row>
    <row r="16" spans="1:14" s="11" customFormat="1" x14ac:dyDescent="0.25">
      <c r="A16" s="9" t="s">
        <v>34</v>
      </c>
      <c r="B16" s="9" t="s">
        <v>52</v>
      </c>
      <c r="C16" s="23" t="s">
        <v>44</v>
      </c>
      <c r="D16" s="9" t="s">
        <v>32</v>
      </c>
      <c r="E16" s="9">
        <v>14</v>
      </c>
      <c r="F16" s="9">
        <v>12</v>
      </c>
      <c r="G16" s="9"/>
      <c r="H16" s="21"/>
      <c r="I16" s="22">
        <v>2</v>
      </c>
      <c r="J16" s="21"/>
      <c r="K16" s="22">
        <v>0</v>
      </c>
      <c r="L16" s="21">
        <v>0</v>
      </c>
      <c r="M16" s="24">
        <v>0.74</v>
      </c>
      <c r="N16" s="15">
        <v>0.85</v>
      </c>
    </row>
    <row r="17" spans="1:14" s="11" customFormat="1" x14ac:dyDescent="0.25">
      <c r="A17" s="9" t="s">
        <v>34</v>
      </c>
      <c r="B17" s="9" t="s">
        <v>53</v>
      </c>
      <c r="C17" s="23" t="s">
        <v>44</v>
      </c>
      <c r="D17" s="9" t="s">
        <v>32</v>
      </c>
      <c r="E17" s="9">
        <v>14</v>
      </c>
      <c r="F17" s="9">
        <v>12</v>
      </c>
      <c r="G17" s="9"/>
      <c r="H17" s="21"/>
      <c r="I17" s="22">
        <v>2</v>
      </c>
      <c r="J17" s="21"/>
      <c r="K17" s="22">
        <v>0</v>
      </c>
      <c r="L17" s="21">
        <v>0</v>
      </c>
      <c r="M17" s="24">
        <v>0.74</v>
      </c>
      <c r="N17" s="15">
        <v>0.86</v>
      </c>
    </row>
    <row r="18" spans="1:14" s="11" customFormat="1" x14ac:dyDescent="0.25">
      <c r="A18" s="9" t="s">
        <v>41</v>
      </c>
      <c r="B18" s="9" t="s">
        <v>49</v>
      </c>
      <c r="C18" s="23" t="s">
        <v>45</v>
      </c>
      <c r="D18" s="9" t="s">
        <v>32</v>
      </c>
      <c r="E18" s="9">
        <v>44</v>
      </c>
      <c r="F18" s="9">
        <v>20</v>
      </c>
      <c r="G18" s="9"/>
      <c r="H18" s="21"/>
      <c r="I18" s="22">
        <v>24</v>
      </c>
      <c r="J18" s="21"/>
      <c r="K18" s="22">
        <v>0</v>
      </c>
      <c r="L18" s="21">
        <v>0</v>
      </c>
      <c r="M18" s="24">
        <v>0.42</v>
      </c>
      <c r="N18" s="15">
        <v>0.45</v>
      </c>
    </row>
    <row r="19" spans="1:14" s="11" customFormat="1" x14ac:dyDescent="0.25">
      <c r="A19" s="9" t="s">
        <v>41</v>
      </c>
      <c r="B19" s="9" t="s">
        <v>49</v>
      </c>
      <c r="C19" s="23" t="s">
        <v>46</v>
      </c>
      <c r="D19" s="9" t="s">
        <v>32</v>
      </c>
      <c r="E19" s="9">
        <v>22</v>
      </c>
      <c r="F19" s="9">
        <v>6</v>
      </c>
      <c r="G19" s="9"/>
      <c r="H19" s="21"/>
      <c r="I19" s="22">
        <v>16</v>
      </c>
      <c r="J19" s="21"/>
      <c r="K19" s="22">
        <v>0</v>
      </c>
      <c r="L19" s="21">
        <v>0</v>
      </c>
      <c r="M19" s="24">
        <v>0.27</v>
      </c>
      <c r="N19" s="15">
        <v>0.27</v>
      </c>
    </row>
    <row r="20" spans="1:14" s="11" customFormat="1" x14ac:dyDescent="0.25">
      <c r="A20" s="8"/>
      <c r="B20" s="9"/>
      <c r="C20" s="9"/>
      <c r="D20" s="9"/>
      <c r="E20" s="9"/>
      <c r="F20" s="9"/>
      <c r="G20" s="9" t="s">
        <v>47</v>
      </c>
      <c r="H20" s="21"/>
      <c r="I20" s="22">
        <f t="shared" ref="I20:I29" si="0">(E20-SUM(F20:G20))-K20</f>
        <v>0</v>
      </c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>
        <v>0</v>
      </c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>
        <v>0</v>
      </c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>
        <v>0</v>
      </c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>
        <v>0</v>
      </c>
      <c r="J24" s="21"/>
      <c r="K24" s="22"/>
      <c r="L24" s="21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s="11" customFormat="1" ht="16.5" customHeight="1" x14ac:dyDescent="0.25">
      <c r="A28" s="8"/>
      <c r="B28" s="9"/>
      <c r="C28" s="9"/>
      <c r="D28" s="9"/>
      <c r="E28" s="9"/>
      <c r="F28" s="9"/>
      <c r="G28" s="9"/>
      <c r="H28" s="21"/>
      <c r="I28" s="22">
        <f t="shared" si="0"/>
        <v>0</v>
      </c>
      <c r="J28" s="21"/>
      <c r="K28" s="22"/>
      <c r="L28" s="21"/>
      <c r="M28" s="9"/>
      <c r="N28" s="15"/>
    </row>
    <row r="29" spans="1:14" ht="13.8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145</v>
      </c>
      <c r="F29" s="17">
        <f>SUM(F14:F28)</f>
        <v>96</v>
      </c>
      <c r="G29" s="17">
        <f>SUM(G14:G28)</f>
        <v>0</v>
      </c>
      <c r="H29" s="18"/>
      <c r="I29" s="17">
        <f t="shared" si="0"/>
        <v>49</v>
      </c>
      <c r="J29" s="18"/>
      <c r="K29" s="17">
        <f>SUM(K14:K28)</f>
        <v>0</v>
      </c>
      <c r="L29" s="18">
        <f t="shared" ref="L29" si="1">K29/E29</f>
        <v>0</v>
      </c>
      <c r="M29" s="17">
        <f>AVERAGE(M14:M28)</f>
        <v>0.66499999999999992</v>
      </c>
      <c r="N29" s="19">
        <f>AVERAGE(N14:N28)</f>
        <v>0.71</v>
      </c>
    </row>
    <row r="31" spans="1:14" ht="120" customHeight="1" x14ac:dyDescent="0.25">
      <c r="A31" s="35" t="s">
        <v>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x14ac:dyDescent="0.25">
      <c r="B34" s="29" t="s">
        <v>26</v>
      </c>
      <c r="C34" s="29"/>
      <c r="D34" s="29"/>
      <c r="G34" s="30" t="s">
        <v>27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MC. HECTOR MIGUEL AMADOR CHAGALA</v>
      </c>
      <c r="C38" s="26"/>
      <c r="D38" s="26"/>
      <c r="E38" s="13"/>
      <c r="F38" s="13"/>
      <c r="G38" s="26" t="s">
        <v>39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2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FEB- JUL 23</v>
      </c>
      <c r="M8" s="32"/>
      <c r="N8" s="32"/>
    </row>
    <row r="10" spans="1:14" x14ac:dyDescent="0.25">
      <c r="A10" s="4" t="s">
        <v>7</v>
      </c>
      <c r="B10" s="32" t="str">
        <f>'1'!B10</f>
        <v>MC. HECTOR MIGUEL AMADOR CHAGALA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ANALISIS Y SINTESIS DE MECANISMOS</v>
      </c>
      <c r="B14" s="9" t="s">
        <v>29</v>
      </c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'1'!A18</f>
        <v>ESTATICA</v>
      </c>
      <c r="B17" s="9"/>
      <c r="C17" s="9" t="str">
        <f>'1'!C18</f>
        <v>202-A</v>
      </c>
      <c r="D17" s="9" t="str">
        <f>'1'!D18</f>
        <v>IEME</v>
      </c>
      <c r="E17" s="9">
        <f>'1'!E18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'1'!A19</f>
        <v>ESTATICA</v>
      </c>
      <c r="B18" s="9"/>
      <c r="C18" s="9" t="str">
        <f>'1'!C19</f>
        <v>202-B</v>
      </c>
      <c r="D18" s="9" t="str">
        <f>'1'!D19</f>
        <v>IEME</v>
      </c>
      <c r="E18" s="9">
        <f>'1'!E19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MC. HECTOR MIGUEL AMADOR CHAGALA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3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FEB- JUL 23</v>
      </c>
      <c r="M8" s="32"/>
      <c r="N8" s="32"/>
    </row>
    <row r="10" spans="1:14" x14ac:dyDescent="0.25">
      <c r="A10" s="4" t="s">
        <v>7</v>
      </c>
      <c r="B10" s="32" t="str">
        <f>'1'!B10</f>
        <v>MC. HECTOR MIGUEL AMADOR CHAGALA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'1'!A18</f>
        <v>ESTATICA</v>
      </c>
      <c r="B17" s="9"/>
      <c r="C17" s="9" t="str">
        <f>'1'!C18</f>
        <v>202-A</v>
      </c>
      <c r="D17" s="9" t="str">
        <f>'1'!D18</f>
        <v>IEME</v>
      </c>
      <c r="E17" s="9">
        <f>'1'!E18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'1'!A19</f>
        <v>ESTATICA</v>
      </c>
      <c r="B18" s="9"/>
      <c r="C18" s="9" t="str">
        <f>'1'!C19</f>
        <v>202-B</v>
      </c>
      <c r="D18" s="9" t="str">
        <f>'1'!D19</f>
        <v>IEME</v>
      </c>
      <c r="E18" s="9">
        <f>'1'!E19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MC. HECTOR MIGUEL AMADOR CHAGALA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4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FEB- JUL 23</v>
      </c>
      <c r="M8" s="32"/>
      <c r="N8" s="32"/>
    </row>
    <row r="10" spans="1:14" x14ac:dyDescent="0.25">
      <c r="A10" s="4" t="s">
        <v>7</v>
      </c>
      <c r="B10" s="32" t="str">
        <f>'1'!B10</f>
        <v>MC. HECTOR MIGUEL AMADOR CHAGALA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'1'!A18</f>
        <v>ESTATICA</v>
      </c>
      <c r="B17" s="9"/>
      <c r="C17" s="9" t="str">
        <f>'1'!C18</f>
        <v>202-A</v>
      </c>
      <c r="D17" s="9" t="str">
        <f>'1'!D18</f>
        <v>IEME</v>
      </c>
      <c r="E17" s="9">
        <f>'1'!E18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'1'!A19</f>
        <v>ESTATICA</v>
      </c>
      <c r="B18" s="9"/>
      <c r="C18" s="9" t="str">
        <f>'1'!C19</f>
        <v>202-B</v>
      </c>
      <c r="D18" s="9" t="str">
        <f>'1'!D19</f>
        <v>IEME</v>
      </c>
      <c r="E18" s="9">
        <f>'1'!E19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MC. HECTOR MIGUEL AMADOR CHAGALA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topLeftCell="A6" zoomScaleNormal="100" zoomScaleSheetLayoutView="100" workbookViewId="0">
      <selection activeCell="B24" sqref="B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2" t="s">
        <v>2</v>
      </c>
      <c r="B6" s="42"/>
      <c r="C6" s="42"/>
      <c r="D6" s="42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 t="s">
        <v>40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2" t="str">
        <f>'1'!L8</f>
        <v>FEB- JUL 23</v>
      </c>
      <c r="M8" s="32"/>
      <c r="N8" s="32"/>
    </row>
    <row r="10" spans="1:14" x14ac:dyDescent="0.25">
      <c r="A10" s="4" t="s">
        <v>7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5">
      <c r="A13" s="41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">
        <v>33</v>
      </c>
      <c r="B14" s="9" t="s">
        <v>20</v>
      </c>
      <c r="C14" s="23" t="s">
        <v>42</v>
      </c>
      <c r="D14" s="9" t="s">
        <v>32</v>
      </c>
      <c r="E14" s="9">
        <v>34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33</v>
      </c>
      <c r="B15" s="9" t="s">
        <v>20</v>
      </c>
      <c r="C15" s="23" t="s">
        <v>43</v>
      </c>
      <c r="D15" s="9" t="s">
        <v>32</v>
      </c>
      <c r="E15" s="9"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34</v>
      </c>
      <c r="B16" s="9" t="s">
        <v>20</v>
      </c>
      <c r="C16" s="23" t="s">
        <v>44</v>
      </c>
      <c r="D16" s="9" t="s">
        <v>32</v>
      </c>
      <c r="E16" s="9">
        <v>13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41</v>
      </c>
      <c r="B17" s="9" t="s">
        <v>20</v>
      </c>
      <c r="C17" s="23" t="s">
        <v>45</v>
      </c>
      <c r="D17" s="9" t="s">
        <v>32</v>
      </c>
      <c r="E17" s="9">
        <v>44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41</v>
      </c>
      <c r="B18" s="9" t="s">
        <v>20</v>
      </c>
      <c r="C18" s="23" t="s">
        <v>46</v>
      </c>
      <c r="D18" s="9" t="s">
        <v>32</v>
      </c>
      <c r="E18" s="9"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128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MC. HECTOR MIGUEL AMADOR CHAGALA</v>
      </c>
      <c r="C37" s="26"/>
      <c r="D37" s="26"/>
      <c r="E37" s="13"/>
      <c r="F37" s="13"/>
      <c r="G37" s="26" t="s">
        <v>38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2023-06-20T01:22:56Z</dcterms:modified>
  <cp:category/>
  <cp:contentStatus/>
</cp:coreProperties>
</file>