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Sem feb-julio 23\2 REP PARCIAL\"/>
    </mc:Choice>
  </mc:AlternateContent>
  <bookViews>
    <workbookView xWindow="0" yWindow="0" windowWidth="15345" windowHeight="457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</workbook>
</file>

<file path=xl/calcChain.xml><?xml version="1.0" encoding="utf-8"?>
<calcChain xmlns="http://schemas.openxmlformats.org/spreadsheetml/2006/main">
  <c r="A21" i="25" l="1"/>
  <c r="A22" i="25"/>
  <c r="A23" i="25"/>
  <c r="A24" i="25"/>
  <c r="A25" i="25"/>
  <c r="A26" i="25"/>
  <c r="A27" i="25"/>
  <c r="C27" i="25"/>
  <c r="C26" i="25"/>
  <c r="C25" i="25"/>
  <c r="C24" i="25"/>
  <c r="C23" i="25"/>
  <c r="C22" i="25"/>
  <c r="C21" i="25"/>
  <c r="C20" i="25"/>
  <c r="C19" i="25"/>
  <c r="D19" i="25"/>
  <c r="D20" i="25"/>
  <c r="D21" i="25"/>
  <c r="D22" i="25"/>
  <c r="D23" i="25"/>
  <c r="D24" i="25"/>
  <c r="D25" i="25"/>
  <c r="D26" i="25"/>
  <c r="D27" i="25"/>
  <c r="E27" i="25"/>
  <c r="E26" i="25"/>
  <c r="E25" i="25"/>
  <c r="E24" i="25"/>
  <c r="E23" i="25"/>
  <c r="E22" i="25"/>
  <c r="E21" i="25"/>
  <c r="E20" i="25"/>
  <c r="E19" i="25"/>
  <c r="H19" i="25"/>
  <c r="H20" i="25"/>
  <c r="H21" i="25"/>
  <c r="H22" i="25"/>
  <c r="H23" i="25"/>
  <c r="H24" i="25"/>
  <c r="H25" i="25"/>
  <c r="H26" i="25"/>
  <c r="H27" i="25"/>
  <c r="I27" i="25"/>
  <c r="I26" i="25"/>
  <c r="I25" i="25"/>
  <c r="I24" i="25"/>
  <c r="I23" i="25"/>
  <c r="I22" i="25"/>
  <c r="I21" i="25"/>
  <c r="I20" i="25"/>
  <c r="I19" i="25"/>
  <c r="J19" i="25"/>
  <c r="J20" i="25"/>
  <c r="J21" i="25"/>
  <c r="J22" i="25"/>
  <c r="J23" i="25"/>
  <c r="J24" i="25"/>
  <c r="J25" i="25"/>
  <c r="J26" i="25"/>
  <c r="J27" i="25"/>
  <c r="L27" i="25"/>
  <c r="L26" i="25"/>
  <c r="L25" i="25"/>
  <c r="L24" i="25"/>
  <c r="L23" i="25"/>
  <c r="L22" i="25"/>
  <c r="L21" i="25"/>
  <c r="L20" i="25"/>
  <c r="L19" i="25"/>
  <c r="N28" i="25"/>
  <c r="M28" i="25"/>
  <c r="K28" i="25"/>
  <c r="G28" i="25"/>
  <c r="F28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18" i="24"/>
  <c r="J18" i="24"/>
  <c r="D18" i="24"/>
  <c r="C18" i="24"/>
  <c r="A18" i="24"/>
  <c r="E17" i="24"/>
  <c r="J17" i="24"/>
  <c r="D17" i="24"/>
  <c r="C17" i="24"/>
  <c r="A17" i="24"/>
  <c r="E16" i="24"/>
  <c r="J16" i="24"/>
  <c r="D16" i="24"/>
  <c r="C16" i="24"/>
  <c r="A16" i="24"/>
  <c r="E15" i="24"/>
  <c r="J15" i="24"/>
  <c r="D15" i="24"/>
  <c r="C15" i="24"/>
  <c r="A15" i="24"/>
  <c r="E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J18" i="23"/>
  <c r="D18" i="23"/>
  <c r="C18" i="23"/>
  <c r="A18" i="23"/>
  <c r="E17" i="23"/>
  <c r="J17" i="23"/>
  <c r="D17" i="23"/>
  <c r="C17" i="23"/>
  <c r="A17" i="23"/>
  <c r="E16" i="23"/>
  <c r="J16" i="23"/>
  <c r="D16" i="23"/>
  <c r="C16" i="23"/>
  <c r="A16" i="23"/>
  <c r="E15" i="23"/>
  <c r="J15" i="23"/>
  <c r="D15" i="23"/>
  <c r="C15" i="23"/>
  <c r="A15" i="23"/>
  <c r="E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/>
  <c r="C14" i="22"/>
  <c r="D14" i="22"/>
  <c r="E14" i="22"/>
  <c r="A14" i="22"/>
  <c r="B10" i="22"/>
  <c r="B36" i="22"/>
  <c r="L8" i="22"/>
  <c r="H8" i="22"/>
  <c r="E8" i="22"/>
  <c r="N27" i="22"/>
  <c r="M27" i="22"/>
  <c r="K27" i="22"/>
  <c r="L27" i="22" s="1"/>
  <c r="G27" i="22"/>
  <c r="F27" i="22"/>
  <c r="H27" i="22" s="1"/>
  <c r="L15" i="22"/>
  <c r="B37" i="10"/>
  <c r="N28" i="10"/>
  <c r="M28" i="10"/>
  <c r="K28" i="10"/>
  <c r="G28" i="10"/>
  <c r="F28" i="10"/>
  <c r="H28" i="10"/>
  <c r="E28" i="10"/>
  <c r="L18" i="10"/>
  <c r="I18" i="10"/>
  <c r="L17" i="10"/>
  <c r="I17" i="10"/>
  <c r="L16" i="10"/>
  <c r="I16" i="10"/>
  <c r="L15" i="10"/>
  <c r="I15" i="10"/>
  <c r="L14" i="10"/>
  <c r="L14" i="25"/>
  <c r="L15" i="25"/>
  <c r="L16" i="25"/>
  <c r="H14" i="25"/>
  <c r="H15" i="25"/>
  <c r="H16" i="25"/>
  <c r="L14" i="24"/>
  <c r="L15" i="24"/>
  <c r="L16" i="24"/>
  <c r="L18" i="24"/>
  <c r="H14" i="24"/>
  <c r="H16" i="24"/>
  <c r="H18" i="24"/>
  <c r="L14" i="23"/>
  <c r="L16" i="23"/>
  <c r="L18" i="23"/>
  <c r="H14" i="23"/>
  <c r="H15" i="23"/>
  <c r="H18" i="23"/>
  <c r="L14" i="22"/>
  <c r="L18" i="25"/>
  <c r="I28" i="10"/>
  <c r="J28" i="10"/>
  <c r="L28" i="10"/>
  <c r="H17" i="23"/>
  <c r="L17" i="23"/>
  <c r="H17" i="24"/>
  <c r="L17" i="24"/>
  <c r="H17" i="25"/>
  <c r="L17" i="25"/>
  <c r="E28" i="23"/>
  <c r="H16" i="23"/>
  <c r="E28" i="25"/>
  <c r="E27" i="22"/>
  <c r="L15" i="23"/>
  <c r="E28" i="24"/>
  <c r="H15" i="24"/>
  <c r="I28" i="23"/>
  <c r="J28" i="23"/>
  <c r="L28" i="23"/>
  <c r="H28" i="23"/>
  <c r="H28" i="25"/>
  <c r="L28" i="25"/>
  <c r="I28" i="25"/>
  <c r="J28" i="25"/>
  <c r="I28" i="24"/>
  <c r="J28" i="24"/>
  <c r="L28" i="24"/>
  <c r="H28" i="24"/>
  <c r="I27" i="22" l="1"/>
  <c r="J27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<sst xmlns="http://schemas.openxmlformats.org/spreadsheetml/2006/main" count="184" uniqueCount="48">
  <si>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</si>
  <si>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</si>
  <si>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</si>
  <si>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</si>
  <si>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</si>
  <si>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</si>
  <si>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</si>
  <si>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</si>
  <si>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</si>
  <si>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</si>
  <si>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</si>
  <si>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</si>
  <si>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</si>
  <si>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</si>
  <si>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</si>
  <si>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</si>
  <si>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</si>
  <si>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</si>
  <si>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</si>
  <si>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</si>
  <si>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</si>
  <si>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</si>
  <si>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</si>
  <si>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</si>
  <si>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</si>
  <si>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</si>
  <si>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</si>
  <si>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</si>
  <si>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</si>
  <si>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</si>
  <si>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</si>
  <si>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PSIC. LUCERO LOPEZ COBAXIN</t>
  </si>
  <si>
    <t>L.C MANUEL DE JESUS CANO BUSTAMANTE</t>
  </si>
  <si>
    <t xml:space="preserve">IIND </t>
  </si>
  <si>
    <t>IIND</t>
  </si>
  <si>
    <t>LA</t>
  </si>
  <si>
    <t>LIC. EN ADMINISTRACION</t>
  </si>
  <si>
    <t xml:space="preserve">n </t>
  </si>
  <si>
    <t xml:space="preserve"> </t>
  </si>
  <si>
    <t xml:space="preserve">  </t>
  </si>
  <si>
    <t>FEB-JULIO 2023</t>
  </si>
  <si>
    <t>TALLER DE LIDERAZGO</t>
  </si>
  <si>
    <t>TALLER DE DESARROLLO HUMANO</t>
  </si>
  <si>
    <t>HAB. BLANDAS EN LA GESTION TECNOLOGICA</t>
  </si>
  <si>
    <t>201 A</t>
  </si>
  <si>
    <t>201 C</t>
  </si>
  <si>
    <t>205 C</t>
  </si>
  <si>
    <t>805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</si>
</sst>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06" zoomScaleNormal="85" zoomScaleSheetLayoutView="100" workbookViewId="0">
      <selection activeCell="D27" sqref="D27"/>
    </sheetView>
  </sheetViews>
  <sheetFormatPr baseColWidth="10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2">
        <v>1</v>
      </c>
      <c r="C8" s="22"/>
      <c r="D8" s="14" t="s">
        <v>4</v>
      </c>
      <c r="E8" s="5">
        <v>4</v>
      </c>
      <c r="G8" s="4" t="s">
        <v>5</v>
      </c>
      <c r="H8" s="5">
        <v>3</v>
      </c>
      <c r="I8" s="28" t="s">
        <v>6</v>
      </c>
      <c r="J8" s="28"/>
      <c r="K8" s="28"/>
      <c r="L8" s="22" t="s">
        <v>40</v>
      </c>
      <c r="M8" s="22"/>
      <c r="N8" s="22"/>
    </row>
    <row r="10" spans="1:14" x14ac:dyDescent="0.2">
      <c r="A10" s="4" t="s">
        <v>7</v>
      </c>
      <c r="B10" s="22" t="s">
        <v>31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31" t="s">
        <v>20</v>
      </c>
    </row>
    <row r="13" spans="1:14" x14ac:dyDescent="0.2">
      <c r="A13" s="36"/>
      <c r="B13" s="38"/>
      <c r="C13" s="38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2"/>
    </row>
    <row r="14" spans="1:14" s="11" customFormat="1" x14ac:dyDescent="0.2">
      <c r="A14" s="8" t="s">
        <v>41</v>
      </c>
      <c r="B14" s="9">
        <v>1</v>
      </c>
      <c r="C14" s="9" t="s">
        <v>44</v>
      </c>
      <c r="D14" s="9" t="s">
        <v>33</v>
      </c>
      <c r="E14" s="9">
        <v>31</v>
      </c>
      <c r="F14" s="9">
        <v>31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80</v>
      </c>
      <c r="N14" s="15">
        <v>0.74</v>
      </c>
    </row>
    <row r="15" spans="1:14" s="11" customFormat="1" x14ac:dyDescent="0.2">
      <c r="A15" s="8" t="s">
        <v>41</v>
      </c>
      <c r="B15" s="9">
        <v>1</v>
      </c>
      <c r="C15" s="9" t="s">
        <v>45</v>
      </c>
      <c r="D15" s="9" t="s">
        <v>34</v>
      </c>
      <c r="E15" s="9">
        <v>22</v>
      </c>
      <c r="F15" s="9">
        <v>22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79</v>
      </c>
      <c r="N15" s="15">
        <v>0.72</v>
      </c>
    </row>
    <row r="16" spans="1:14" s="11" customFormat="1" x14ac:dyDescent="0.2">
      <c r="A16" s="8" t="s">
        <v>42</v>
      </c>
      <c r="B16" s="9">
        <v>1</v>
      </c>
      <c r="C16" s="9" t="s">
        <v>46</v>
      </c>
      <c r="D16" s="9" t="s">
        <v>35</v>
      </c>
      <c r="E16" s="9">
        <v>22</v>
      </c>
      <c r="F16" s="9">
        <v>22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78</v>
      </c>
      <c r="N16" s="15">
        <v>0.68</v>
      </c>
    </row>
    <row r="17" spans="1:14" s="11" customFormat="1" ht="25.5" x14ac:dyDescent="0.2">
      <c r="A17" s="8" t="s">
        <v>43</v>
      </c>
      <c r="B17" s="9">
        <v>1</v>
      </c>
      <c r="C17" s="9" t="s">
        <v>47</v>
      </c>
      <c r="D17" s="9" t="s">
        <v>35</v>
      </c>
      <c r="E17" s="9">
        <v>19</v>
      </c>
      <c r="F17" s="9">
        <v>19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80</v>
      </c>
      <c r="N17" s="15">
        <v>1</v>
      </c>
    </row>
    <row r="18" spans="1:14" s="11" customFormat="1" ht="25.5" x14ac:dyDescent="0.2">
      <c r="A18" s="8" t="s">
        <v>43</v>
      </c>
      <c r="B18" s="9">
        <v>2</v>
      </c>
      <c r="C18" s="9" t="s">
        <v>47</v>
      </c>
      <c r="D18" s="9" t="s">
        <v>35</v>
      </c>
      <c r="E18" s="9">
        <v>19</v>
      </c>
      <c r="F18" s="9">
        <v>19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78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 t="s">
        <v>38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113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79</v>
      </c>
      <c r="N28" s="19">
        <f>AVERAGE(N14:N27)</f>
        <v>0.754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25" t="s">
        <v>27</v>
      </c>
      <c r="H33" s="25"/>
      <c r="I33" s="25"/>
      <c r="J33" s="25"/>
    </row>
    <row r="34" spans="1:10" ht="62.25" customHeight="1" x14ac:dyDescent="0.2">
      <c r="B34" s="34"/>
      <c r="C34" s="34"/>
      <c r="D34" s="34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9" t="str">
        <f>B10</f>
        <v>PSIC. LUCERO LOPEZ COBAXIN</v>
      </c>
      <c r="C37" s="29"/>
      <c r="D37" s="29"/>
      <c r="E37" s="13"/>
      <c r="F37" s="13"/>
      <c r="G37" s="29" t="s">
        <v>32</v>
      </c>
      <c r="H37" s="29"/>
      <c r="I37" s="29"/>
      <c r="J37" s="29"/>
    </row>
  </sheetData>
  <mergeCells count="31">
    <mergeCell ref="A12:A13"/>
    <mergeCell ref="B12:B13"/>
    <mergeCell ref="A35:B35"/>
    <mergeCell ref="E35:H35"/>
    <mergeCell ref="A30:N30"/>
    <mergeCell ref="C12:C13"/>
    <mergeCell ref="I12:I13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E6:H6"/>
    <mergeCell ref="I8:K8"/>
    <mergeCell ref="L8:N8"/>
    <mergeCell ref="B8:C8"/>
    <mergeCell ref="L12:L13"/>
    <mergeCell ref="K12:K13"/>
    <mergeCell ref="J12:J13"/>
    <mergeCell ref="B10:L10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topLeftCell="A11" zoomScale="101" zoomScaleNormal="85" zoomScaleSheetLayoutView="100" workbookViewId="0">
      <selection activeCell="K17" sqref="K17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5" x14ac:dyDescent="0.2">
      <c r="A6" s="26" t="s">
        <v>2</v>
      </c>
      <c r="B6" s="26"/>
      <c r="C6" s="26"/>
      <c r="D6" s="26"/>
      <c r="E6" s="27" t="s">
        <v>36</v>
      </c>
      <c r="F6" s="27"/>
      <c r="G6" s="27"/>
      <c r="H6" s="27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2">
        <v>2</v>
      </c>
      <c r="C8" s="2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28" t="s">
        <v>6</v>
      </c>
      <c r="J8" s="28"/>
      <c r="K8" s="28"/>
      <c r="L8" s="22" t="str">
        <f>'1'!L8</f>
        <v>FEB-JULIO 2023</v>
      </c>
      <c r="M8" s="22"/>
      <c r="N8" s="22"/>
    </row>
    <row r="10" spans="1:15" x14ac:dyDescent="0.2">
      <c r="A10" s="4" t="s">
        <v>7</v>
      </c>
      <c r="B10" s="22" t="str">
        <f>'1'!B10</f>
        <v>PSIC. LUCERO LOPEZ COBAXIN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8</v>
      </c>
      <c r="B12" s="37" t="s">
        <v>9</v>
      </c>
      <c r="C12" s="37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31" t="s">
        <v>20</v>
      </c>
    </row>
    <row r="13" spans="1:15" x14ac:dyDescent="0.2">
      <c r="A13" s="36"/>
      <c r="B13" s="38"/>
      <c r="C13" s="38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2"/>
    </row>
    <row r="14" spans="1:15" s="11" customFormat="1" x14ac:dyDescent="0.2">
      <c r="A14" s="9" t="str">
        <f>'1'!A14</f>
        <v>TALLER DE LIDERAZGO</v>
      </c>
      <c r="B14" s="9">
        <v>0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0</v>
      </c>
      <c r="N14" s="15"/>
    </row>
    <row r="15" spans="1:15" s="11" customFormat="1" x14ac:dyDescent="0.2">
      <c r="A15" s="9" t="str">
        <f>'1'!A15</f>
        <v>TALLER DE LIDERAZGO</v>
      </c>
      <c r="B15" s="9">
        <v>0</v>
      </c>
      <c r="C15" s="9" t="str">
        <f>'1'!C15</f>
        <v>201 C</v>
      </c>
      <c r="D15" s="9" t="str">
        <f>'1'!D15</f>
        <v>IIND</v>
      </c>
      <c r="E15" s="9">
        <f>'1'!E15</f>
        <v>22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0</v>
      </c>
      <c r="N15" s="15"/>
      <c r="O15" s="11" t="s">
        <v>37</v>
      </c>
    </row>
    <row r="16" spans="1:15" s="11" customFormat="1" x14ac:dyDescent="0.2">
      <c r="A16" s="9" t="str">
        <f>'1'!A16</f>
        <v>TALLER DE DESARROLLO HUMANO</v>
      </c>
      <c r="B16" s="9">
        <v>2</v>
      </c>
      <c r="C16" s="9" t="str">
        <f>'1'!C16</f>
        <v>205 C</v>
      </c>
      <c r="D16" s="9" t="str">
        <f>'1'!D16</f>
        <v>LA</v>
      </c>
      <c r="E16" s="9">
        <f>'1'!E16</f>
        <v>22</v>
      </c>
      <c r="F16" s="9">
        <v>21</v>
      </c>
      <c r="G16" s="9"/>
      <c r="H16" s="10"/>
      <c r="I16" s="9">
        <v>1</v>
      </c>
      <c r="J16" s="10">
        <v>0.05</v>
      </c>
      <c r="K16" s="9">
        <v>0</v>
      </c>
      <c r="L16" s="10">
        <f>K16/E16</f>
        <v>0</v>
      </c>
      <c r="M16" s="9">
        <v>72</v>
      </c>
      <c r="N16" s="15">
        <v>0.9</v>
      </c>
    </row>
    <row r="17" spans="1:14" s="11" customFormat="1" ht="25.5" x14ac:dyDescent="0.2">
      <c r="A17" s="9" t="str">
        <f>'1'!A17</f>
        <v>HAB. BLANDAS EN LA GESTION TECNOLOGICA</v>
      </c>
      <c r="B17" s="9">
        <v>3</v>
      </c>
      <c r="C17" s="9" t="str">
        <f>'1'!C17</f>
        <v>805 B</v>
      </c>
      <c r="D17" s="9" t="str">
        <f>'1'!D17</f>
        <v>LA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77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94</v>
      </c>
      <c r="F27" s="17">
        <f>SUM(F14:F26)</f>
        <v>40</v>
      </c>
      <c r="G27" s="17">
        <f>SUM(G14:G26)</f>
        <v>0</v>
      </c>
      <c r="H27" s="18">
        <f>SUM(F27:G27)/E27</f>
        <v>0.42553191489361702</v>
      </c>
      <c r="I27" s="17">
        <f>(E27-SUM(F27:G27))-K27</f>
        <v>54</v>
      </c>
      <c r="J27" s="18">
        <f>I27/E27</f>
        <v>0.57446808510638303</v>
      </c>
      <c r="K27" s="17">
        <f>SUM(K14:K26)</f>
        <v>0</v>
      </c>
      <c r="L27" s="18">
        <f>K27/E27</f>
        <v>0</v>
      </c>
      <c r="M27" s="17">
        <f>AVERAGE(M14:M26)</f>
        <v>37.25</v>
      </c>
      <c r="N27" s="19">
        <f>AVERAGE(N14:N26)</f>
        <v>0.76500000000000001</v>
      </c>
    </row>
    <row r="29" spans="1:14" ht="120" customHeight="1" x14ac:dyDescent="0.2">
      <c r="A29" s="40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1" spans="1:14" x14ac:dyDescent="0.2">
      <c r="A31" s="12"/>
    </row>
    <row r="32" spans="1:14" x14ac:dyDescent="0.2">
      <c r="B32" s="33" t="s">
        <v>26</v>
      </c>
      <c r="C32" s="33"/>
      <c r="D32" s="33"/>
      <c r="G32" s="25" t="s">
        <v>27</v>
      </c>
      <c r="H32" s="25"/>
      <c r="I32" s="25"/>
      <c r="J32" s="25"/>
    </row>
    <row r="33" spans="1:10" ht="62.25" customHeight="1" x14ac:dyDescent="0.2">
      <c r="B33" s="34"/>
      <c r="C33" s="34"/>
      <c r="D33" s="34"/>
      <c r="G33" s="22"/>
      <c r="H33" s="22"/>
      <c r="I33" s="22"/>
      <c r="J33" s="22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29" t="str">
        <f>B10</f>
        <v>PSIC. LUCERO LOPEZ COBAXIN</v>
      </c>
      <c r="C36" s="29"/>
      <c r="D36" s="29"/>
      <c r="E36" s="13"/>
      <c r="F36" s="13"/>
      <c r="G36" s="29" t="s">
        <v>32</v>
      </c>
      <c r="H36" s="29"/>
      <c r="I36" s="29"/>
      <c r="J36" s="29"/>
    </row>
  </sheetData>
  <mergeCells count="31">
    <mergeCell ref="A34:B34"/>
    <mergeCell ref="E34:H34"/>
    <mergeCell ref="B36:D36"/>
    <mergeCell ref="G36:J36"/>
    <mergeCell ref="F12:G12"/>
    <mergeCell ref="B12:B13"/>
    <mergeCell ref="G32:J32"/>
    <mergeCell ref="A29:N29"/>
    <mergeCell ref="B33:D33"/>
    <mergeCell ref="G33:J33"/>
    <mergeCell ref="B32:D32"/>
    <mergeCell ref="I12:I13"/>
    <mergeCell ref="C12:C13"/>
    <mergeCell ref="D12:D13"/>
    <mergeCell ref="A12:A13"/>
    <mergeCell ref="I8:K8"/>
    <mergeCell ref="H12:H13"/>
    <mergeCell ref="E12:E13"/>
    <mergeCell ref="B8:C8"/>
    <mergeCell ref="J12:J13"/>
    <mergeCell ref="K12:K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N14" sqref="N14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3</v>
      </c>
      <c r="C8" s="2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28" t="s">
        <v>6</v>
      </c>
      <c r="J8" s="28"/>
      <c r="K8" s="28"/>
      <c r="L8" s="22" t="str">
        <f>'1'!L8</f>
        <v>FEB-JULIO 2023</v>
      </c>
      <c r="M8" s="22"/>
      <c r="N8" s="22"/>
    </row>
    <row r="10" spans="1:14" x14ac:dyDescent="0.2">
      <c r="A10" s="4" t="s">
        <v>7</v>
      </c>
      <c r="B10" s="22" t="str">
        <f>'1'!B10</f>
        <v>PSIC. LUCERO LOPEZ COBAXIN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31" t="s">
        <v>20</v>
      </c>
    </row>
    <row r="13" spans="1:14" x14ac:dyDescent="0.2">
      <c r="A13" s="36"/>
      <c r="B13" s="38"/>
      <c r="C13" s="38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2"/>
    </row>
    <row r="14" spans="1:14" s="11" customFormat="1" ht="25.5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>
        <f>K14/E14</f>
        <v>0</v>
      </c>
      <c r="M14" s="9"/>
      <c r="N14" s="15"/>
    </row>
    <row r="15" spans="1:14" s="11" customFormat="1" ht="25.5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>F15/E15</f>
        <v>0</v>
      </c>
      <c r="I15" s="9"/>
      <c r="J15" s="10">
        <f>I15/E15</f>
        <v>0</v>
      </c>
      <c r="K15" s="9"/>
      <c r="L15" s="10">
        <f>K15/E15</f>
        <v>0</v>
      </c>
      <c r="M15" s="9"/>
      <c r="N15" s="15"/>
    </row>
    <row r="16" spans="1:14" s="11" customFormat="1" ht="25.5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>F16/E16</f>
        <v>0</v>
      </c>
      <c r="I16" s="9"/>
      <c r="J16" s="10">
        <f>I16/E16</f>
        <v>0</v>
      </c>
      <c r="K16" s="9"/>
      <c r="L16" s="10">
        <f>K16/E16</f>
        <v>0</v>
      </c>
      <c r="M16" s="21"/>
      <c r="N16" s="15"/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>F17/E17</f>
        <v>0</v>
      </c>
      <c r="I17" s="9"/>
      <c r="J17" s="10">
        <f>I17/E17</f>
        <v>0</v>
      </c>
      <c r="K17" s="9"/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>
        <f>F18/E18</f>
        <v>0</v>
      </c>
      <c r="I18" s="9"/>
      <c r="J18" s="10">
        <f>I18/E18</f>
        <v>0</v>
      </c>
      <c r="K18" s="9"/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113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25" t="s">
        <v>27</v>
      </c>
      <c r="H33" s="25"/>
      <c r="I33" s="25"/>
      <c r="J33" s="25"/>
    </row>
    <row r="34" spans="1:10" ht="62.25" customHeight="1" x14ac:dyDescent="0.2">
      <c r="B34" s="34"/>
      <c r="C34" s="34"/>
      <c r="D34" s="34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9" t="str">
        <f>B10</f>
        <v>PSIC. LUCERO LOPEZ COBAXIN</v>
      </c>
      <c r="C37" s="29"/>
      <c r="D37" s="29"/>
      <c r="E37" s="13"/>
      <c r="F37" s="13"/>
      <c r="G37" s="29" t="s">
        <v>32</v>
      </c>
      <c r="H37" s="29"/>
      <c r="I37" s="29"/>
      <c r="J37" s="29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I8:K8"/>
    <mergeCell ref="H12:H13"/>
    <mergeCell ref="E12:E13"/>
    <mergeCell ref="B8:C8"/>
    <mergeCell ref="J12:J13"/>
    <mergeCell ref="K12:K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4</v>
      </c>
      <c r="C8" s="2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28" t="s">
        <v>6</v>
      </c>
      <c r="J8" s="28"/>
      <c r="K8" s="28"/>
      <c r="L8" s="22" t="str">
        <f>'1'!L8</f>
        <v>FEB-JULIO 2023</v>
      </c>
      <c r="M8" s="22"/>
      <c r="N8" s="22"/>
    </row>
    <row r="10" spans="1:14" x14ac:dyDescent="0.2">
      <c r="A10" s="4" t="s">
        <v>7</v>
      </c>
      <c r="B10" s="22" t="str">
        <f>'1'!B10</f>
        <v>PSIC. LUCERO LOPEZ COBAXIN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31" t="s">
        <v>20</v>
      </c>
    </row>
    <row r="13" spans="1:14" x14ac:dyDescent="0.2">
      <c r="A13" s="36"/>
      <c r="B13" s="38"/>
      <c r="C13" s="38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2"/>
    </row>
    <row r="14" spans="1:14" s="11" customFormat="1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>
        <f>K14/E14</f>
        <v>0</v>
      </c>
      <c r="M14" s="9"/>
      <c r="N14" s="15"/>
    </row>
    <row r="15" spans="1:14" s="11" customFormat="1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>F15/E15</f>
        <v>0</v>
      </c>
      <c r="I15" s="9"/>
      <c r="J15" s="10">
        <f>I15/E15</f>
        <v>0</v>
      </c>
      <c r="K15" s="9"/>
      <c r="L15" s="10">
        <f>K15/E15</f>
        <v>0</v>
      </c>
      <c r="M15" s="9"/>
      <c r="N15" s="15"/>
    </row>
    <row r="16" spans="1:14" s="11" customFormat="1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>F16/E16</f>
        <v>0</v>
      </c>
      <c r="I16" s="9"/>
      <c r="J16" s="10">
        <f>I16/E16</f>
        <v>0</v>
      </c>
      <c r="K16" s="9"/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>F17/E17</f>
        <v>0</v>
      </c>
      <c r="I17" s="9"/>
      <c r="J17" s="10">
        <f>I17/E17</f>
        <v>0</v>
      </c>
      <c r="K17" s="9"/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>
        <f>F18/E18</f>
        <v>0</v>
      </c>
      <c r="I18" s="9"/>
      <c r="J18" s="10">
        <f>I18/E18</f>
        <v>0</v>
      </c>
      <c r="K18" s="9"/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113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25" t="s">
        <v>27</v>
      </c>
      <c r="H33" s="25"/>
      <c r="I33" s="25"/>
      <c r="J33" s="25"/>
    </row>
    <row r="34" spans="1:10" ht="62.25" customHeight="1" x14ac:dyDescent="0.2">
      <c r="B34" s="34"/>
      <c r="C34" s="34"/>
      <c r="D34" s="34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9" t="str">
        <f>B10</f>
        <v>PSIC. LUCERO LOPEZ COBAXIN</v>
      </c>
      <c r="C37" s="29"/>
      <c r="D37" s="29"/>
      <c r="E37" s="13"/>
      <c r="F37" s="13"/>
      <c r="G37" s="29" t="s">
        <v>32</v>
      </c>
      <c r="H37" s="29"/>
      <c r="I37" s="29"/>
      <c r="J37" s="29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I8:K8"/>
    <mergeCell ref="H12:H13"/>
    <mergeCell ref="E12:E13"/>
    <mergeCell ref="B8:C8"/>
    <mergeCell ref="J12:J13"/>
    <mergeCell ref="K12:K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03" zoomScaleNormal="85" zoomScaleSheetLayoutView="100" workbookViewId="0">
      <selection activeCell="K14" sqref="K14"/>
    </sheetView>
  </sheetViews>
  <sheetFormatPr baseColWidth="10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 t="s">
        <v>28</v>
      </c>
      <c r="C8" s="2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28" t="s">
        <v>6</v>
      </c>
      <c r="J8" s="28"/>
      <c r="K8" s="28"/>
      <c r="L8" s="22" t="str">
        <f>'1'!L8</f>
        <v>FEB-JULIO 2023</v>
      </c>
      <c r="M8" s="22"/>
      <c r="N8" s="22"/>
    </row>
    <row r="10" spans="1:14" x14ac:dyDescent="0.2">
      <c r="A10" s="4" t="s">
        <v>7</v>
      </c>
      <c r="B10" s="22" t="str">
        <f>'1'!B10</f>
        <v>PSIC. LUCERO LOPEZ COBAXIN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31" t="s">
        <v>20</v>
      </c>
    </row>
    <row r="13" spans="1:14" x14ac:dyDescent="0.2">
      <c r="A13" s="36"/>
      <c r="B13" s="38"/>
      <c r="C13" s="38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2"/>
    </row>
    <row r="14" spans="1:14" s="11" customFormat="1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0.93548387096774188</v>
      </c>
      <c r="K14" s="9">
        <v>2</v>
      </c>
      <c r="L14" s="10">
        <f t="shared" ref="L14:L28" si="3">K14/E14</f>
        <v>6.4516129032258063E-2</v>
      </c>
      <c r="M14" s="9">
        <v>76</v>
      </c>
      <c r="N14" s="15">
        <v>0.93</v>
      </c>
    </row>
    <row r="15" spans="1:14" s="11" customFormat="1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0.90909090909090906</v>
      </c>
      <c r="K15" s="9">
        <v>2</v>
      </c>
      <c r="L15" s="10">
        <f t="shared" si="3"/>
        <v>9.0909090909090912E-2</v>
      </c>
      <c r="M15" s="9">
        <v>72</v>
      </c>
      <c r="N15" s="15">
        <v>0.92</v>
      </c>
    </row>
    <row r="16" spans="1:14" s="11" customFormat="1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>
        <v>0</v>
      </c>
      <c r="L16" s="10">
        <f t="shared" si="3"/>
        <v>0</v>
      </c>
      <c r="M16" s="9">
        <v>76</v>
      </c>
      <c r="N16" s="15">
        <v>0.75</v>
      </c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>
        <v>0</v>
      </c>
      <c r="L17" s="10">
        <f t="shared" si="3"/>
        <v>0</v>
      </c>
      <c r="M17" s="9">
        <v>79</v>
      </c>
      <c r="N17" s="15">
        <v>0.77</v>
      </c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/>
      <c r="I18" s="9">
        <f t="shared" si="1"/>
        <v>19</v>
      </c>
      <c r="J18" s="10">
        <f t="shared" si="2"/>
        <v>1</v>
      </c>
      <c r="K18" s="9">
        <v>0</v>
      </c>
      <c r="L18" s="10">
        <f t="shared" si="3"/>
        <v>0</v>
      </c>
      <c r="M18" s="9">
        <v>80</v>
      </c>
      <c r="N18" s="15">
        <v>0.63</v>
      </c>
    </row>
    <row r="19" spans="1:14" s="11" customFormat="1" x14ac:dyDescent="0.2">
      <c r="A19" s="9" t="s">
        <v>38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 t="s">
        <v>39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109</v>
      </c>
      <c r="J28" s="18">
        <f t="shared" si="2"/>
        <v>0.96460176991150437</v>
      </c>
      <c r="K28" s="17">
        <f>SUM(K14:K27)</f>
        <v>4</v>
      </c>
      <c r="L28" s="18">
        <f t="shared" si="3"/>
        <v>3.5398230088495575E-2</v>
      </c>
      <c r="M28" s="17">
        <f>AVERAGE(M14:M27)</f>
        <v>76.599999999999994</v>
      </c>
      <c r="N28" s="19">
        <f>AVERAGE(N14:N27)</f>
        <v>0.8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3" t="s">
        <v>26</v>
      </c>
      <c r="C33" s="33"/>
      <c r="D33" s="33"/>
      <c r="G33" s="25" t="s">
        <v>27</v>
      </c>
      <c r="H33" s="25"/>
      <c r="I33" s="25"/>
      <c r="J33" s="25"/>
    </row>
    <row r="34" spans="1:10" ht="62.25" customHeight="1" x14ac:dyDescent="0.2">
      <c r="B34" s="34"/>
      <c r="C34" s="34"/>
      <c r="D34" s="34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9" t="str">
        <f>B10</f>
        <v>PSIC. LUCERO LOPEZ COBAXIN</v>
      </c>
      <c r="C37" s="29"/>
      <c r="D37" s="29"/>
      <c r="E37" s="13"/>
      <c r="F37" s="13"/>
      <c r="G37" s="29" t="s">
        <v>32</v>
      </c>
      <c r="H37" s="29"/>
      <c r="I37" s="29"/>
      <c r="J37" s="29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I8:K8"/>
    <mergeCell ref="H12:H13"/>
    <mergeCell ref="E12:E13"/>
    <mergeCell ref="B8:C8"/>
    <mergeCell ref="J12:J13"/>
    <mergeCell ref="K12:K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C7876-4ECE-4567-84FF-E42FFF894B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c96f4e2-f7db-4e02-b8f8-29de1b03c969"/>
    <ds:schemaRef ds:uri="d87f237c-3101-4265-aa9b-ec3b3a62240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lucero</cp:lastModifiedBy>
  <cp:revision/>
  <dcterms:created xsi:type="dcterms:W3CDTF">2021-11-22T14:45:25Z</dcterms:created>
  <dcterms:modified xsi:type="dcterms:W3CDTF">2023-05-09T01:11:17Z</dcterms:modified>
  <cp:category/>
  <cp:contentStatus/>
</cp:coreProperties>
</file>