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F:\SEMESTRE FEBRERO-JULIO 2023\REPORTE 3SGI\"/>
    </mc:Choice>
  </mc:AlternateContent>
  <xr:revisionPtr revIDLastSave="0" documentId="13_ncr:1_{292970FB-DCE7-4765-9EC6-9495B5D8152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H14" i="22"/>
  <c r="I14" i="22"/>
  <c r="J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A17" i="22"/>
  <c r="C17" i="22"/>
  <c r="D17" i="22"/>
  <c r="E17" i="22"/>
  <c r="I17" i="22"/>
  <c r="L17" i="22"/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<sst xmlns="http://schemas.openxmlformats.org/spreadsheetml/2006/main" count="191" uniqueCount="50">
  <si>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</si>
  <si>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</si>
  <si>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</si>
  <si>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</si>
  <si>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</si>
  <si>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</si>
  <si>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</si>
  <si>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</si>
  <si>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</si>
  <si>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</si>
  <si>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</si>
  <si>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</si>
  <si>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</si>
  <si>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</si>
  <si>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</si>
  <si>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</si>
  <si>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</si>
  <si>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</si>
  <si>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</si>
  <si>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</si>
  <si>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</si>
  <si>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</si>
  <si>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</si>
  <si>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</si>
  <si>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</si>
  <si>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</si>
  <si>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</si>
  <si>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</si>
  <si>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</si>
  <si>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</si>
  <si>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</si>
  <si>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</si>
  <si>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</si>
  <si>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</si>
  <si>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</si>
  <si>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</si>
  <si>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FEBRERO-JULIO 2023</t>
  </si>
  <si>
    <t>ESTADISTICA INFERENCIAL II</t>
  </si>
  <si>
    <t>401 B</t>
  </si>
  <si>
    <t>IIND</t>
  </si>
  <si>
    <t>CALCULO INTEGRAL</t>
  </si>
  <si>
    <t>211A</t>
  </si>
  <si>
    <t>IMCT</t>
  </si>
  <si>
    <t>201C</t>
  </si>
  <si>
    <t>207C</t>
  </si>
  <si>
    <t>IGEM</t>
  </si>
  <si>
    <t>DEPARTAMENTO DE CIENCIAS BASICAS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</si>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</sst>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39</v>
      </c>
      <c r="E14" s="9"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75.33</v>
      </c>
      <c r="N14" s="15">
        <v>0.46600000000000003</v>
      </c>
    </row>
    <row r="15" spans="1:14" s="11" customFormat="1" x14ac:dyDescent="0.2">
      <c r="A15" s="8" t="s">
        <v>40</v>
      </c>
      <c r="B15" s="9" t="s">
        <v>21</v>
      </c>
      <c r="C15" s="9" t="s">
        <v>41</v>
      </c>
      <c r="D15" s="9" t="s">
        <v>42</v>
      </c>
      <c r="E15" s="9"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70</v>
      </c>
      <c r="N15" s="15">
        <v>0.85</v>
      </c>
    </row>
    <row r="16" spans="1:14" s="11" customFormat="1" x14ac:dyDescent="0.2">
      <c r="A16" s="8" t="s">
        <v>40</v>
      </c>
      <c r="B16" s="9" t="s">
        <v>21</v>
      </c>
      <c r="C16" s="9" t="s">
        <v>43</v>
      </c>
      <c r="D16" s="9" t="s">
        <v>39</v>
      </c>
      <c r="E16" s="9"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71.81</v>
      </c>
      <c r="N16" s="15">
        <v>0.86360000000000003</v>
      </c>
    </row>
    <row r="17" spans="1:18" s="11" customFormat="1" x14ac:dyDescent="0.2">
      <c r="A17" s="8" t="s">
        <v>40</v>
      </c>
      <c r="B17" s="9" t="s">
        <v>21</v>
      </c>
      <c r="C17" s="9" t="s">
        <v>44</v>
      </c>
      <c r="D17" s="9" t="s">
        <v>45</v>
      </c>
      <c r="E17" s="9"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76.56</v>
      </c>
      <c r="N17" s="15">
        <v>0.56000000000000005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73.424999999999997</v>
      </c>
      <c r="N28" s="19">
        <f>AVERAGE(N14:N27)</f>
        <v>0.68490000000000006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 t="s">
        <v>47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78</v>
      </c>
      <c r="N14" s="15">
        <v>0.53300000000000003</v>
      </c>
    </row>
    <row r="15" spans="1:14" s="11" customFormat="1" x14ac:dyDescent="0.2">
      <c r="A15" s="9" t="str">
        <f>'1'!A15</f>
        <v>CALCULO INTEGRAL</v>
      </c>
      <c r="B15" s="9" t="s">
        <v>48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/>
      <c r="I15" s="9">
        <f t="shared" si="1"/>
        <v>20</v>
      </c>
      <c r="J15" s="10"/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48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/>
      <c r="I16" s="9">
        <f t="shared" si="1"/>
        <v>22</v>
      </c>
      <c r="J16" s="10"/>
      <c r="K16" s="9">
        <v>0</v>
      </c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 t="s">
        <v>48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/>
      <c r="I17" s="9">
        <f t="shared" si="1"/>
        <v>16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14</v>
      </c>
      <c r="G28" s="17">
        <f>SUM(G14:G27)</f>
        <v>0</v>
      </c>
      <c r="H28" s="18">
        <f>SUM(F28:G28)/E28</f>
        <v>0.19178082191780821</v>
      </c>
      <c r="I28" s="17">
        <f t="shared" si="1"/>
        <v>59</v>
      </c>
      <c r="J28" s="18">
        <f t="shared" si="2"/>
        <v>0.80821917808219179</v>
      </c>
      <c r="K28" s="17">
        <f>SUM(K14:K27)</f>
        <v>0</v>
      </c>
      <c r="L28" s="18">
        <f t="shared" si="3"/>
        <v>0</v>
      </c>
      <c r="M28" s="17">
        <f>AVERAGE(M14:M27)</f>
        <v>78</v>
      </c>
      <c r="N28" s="19">
        <f>AVERAGE(N14:N27)</f>
        <v>0.53300000000000003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 t="s">
        <v>49</v>
      </c>
      <c r="C14" s="9" t="str">
        <f>'1'!C14</f>
        <v>401 B</v>
      </c>
      <c r="D14" s="9" t="str">
        <f>'1'!D14</f>
        <v>IIND</v>
      </c>
      <c r="E14" s="9">
        <f>'1'!E14</f>
        <v>15</v>
      </c>
      <c r="F14" s="9">
        <v>14</v>
      </c>
      <c r="G14" s="9"/>
      <c r="H14" s="10">
        <f t="shared" ref="H14:H27" si="0">F14/E14</f>
        <v>0.93333333333333335</v>
      </c>
      <c r="I14" s="9">
        <f t="shared" ref="I14:I28" si="1">(E14-SUM(F14:G14))-K14</f>
        <v>1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80.3</v>
      </c>
      <c r="N14" s="15">
        <v>0.6</v>
      </c>
    </row>
    <row r="15" spans="1:14" s="11" customFormat="1" x14ac:dyDescent="0.2">
      <c r="A15" s="9" t="str">
        <f>'1'!A15</f>
        <v>CALCULO INTEGRAL</v>
      </c>
      <c r="B15" s="9" t="s">
        <v>47</v>
      </c>
      <c r="C15" s="9" t="str">
        <f>'1'!C15</f>
        <v>211A</v>
      </c>
      <c r="D15" s="9" t="str">
        <f>'1'!D15</f>
        <v>IMCT</v>
      </c>
      <c r="E15" s="9">
        <f>'1'!E15</f>
        <v>20</v>
      </c>
      <c r="F15" s="9">
        <v>17</v>
      </c>
      <c r="G15" s="9"/>
      <c r="H15" s="10">
        <f t="shared" si="0"/>
        <v>0.85</v>
      </c>
      <c r="I15" s="9">
        <f t="shared" si="1"/>
        <v>3</v>
      </c>
      <c r="J15" s="10">
        <f t="shared" si="2"/>
        <v>0.15</v>
      </c>
      <c r="K15" s="9">
        <v>0</v>
      </c>
      <c r="L15" s="10">
        <f t="shared" si="3"/>
        <v>0</v>
      </c>
      <c r="M15" s="9">
        <v>72.25</v>
      </c>
      <c r="N15" s="15">
        <v>0.8</v>
      </c>
    </row>
    <row r="16" spans="1:14" s="11" customFormat="1" x14ac:dyDescent="0.2">
      <c r="A16" s="9" t="str">
        <f>'1'!A16</f>
        <v>CALCULO INTEGRAL</v>
      </c>
      <c r="B16" s="9" t="s">
        <v>47</v>
      </c>
      <c r="C16" s="9" t="str">
        <f>'1'!C16</f>
        <v>201C</v>
      </c>
      <c r="D16" s="9" t="str">
        <f>'1'!D16</f>
        <v>IIND</v>
      </c>
      <c r="E16" s="9">
        <f>'1'!E16</f>
        <v>22</v>
      </c>
      <c r="F16" s="9">
        <v>19</v>
      </c>
      <c r="G16" s="9"/>
      <c r="H16" s="10">
        <f t="shared" si="0"/>
        <v>0.86363636363636365</v>
      </c>
      <c r="I16" s="9">
        <f t="shared" si="1"/>
        <v>3</v>
      </c>
      <c r="J16" s="10">
        <f t="shared" si="2"/>
        <v>0.13636363636363635</v>
      </c>
      <c r="K16" s="9">
        <v>0</v>
      </c>
      <c r="L16" s="10">
        <f t="shared" si="3"/>
        <v>0</v>
      </c>
      <c r="M16" s="9">
        <v>72</v>
      </c>
      <c r="N16" s="15">
        <v>0.86360000000000003</v>
      </c>
    </row>
    <row r="17" spans="1:14" s="11" customFormat="1" x14ac:dyDescent="0.2">
      <c r="A17" s="9" t="str">
        <f>'1'!A17</f>
        <v>CALCULO INTEGRAL</v>
      </c>
      <c r="B17" s="9" t="s">
        <v>47</v>
      </c>
      <c r="C17" s="9" t="str">
        <f>'1'!C17</f>
        <v>207C</v>
      </c>
      <c r="D17" s="9" t="str">
        <f>'1'!D17</f>
        <v>IGEM</v>
      </c>
      <c r="E17" s="9">
        <f>'1'!E17</f>
        <v>16</v>
      </c>
      <c r="F17" s="9">
        <v>15</v>
      </c>
      <c r="G17" s="9"/>
      <c r="H17" s="10">
        <f t="shared" si="0"/>
        <v>0.9375</v>
      </c>
      <c r="I17" s="9">
        <f t="shared" si="1"/>
        <v>1</v>
      </c>
      <c r="J17" s="10">
        <f t="shared" si="2"/>
        <v>6.25E-2</v>
      </c>
      <c r="K17" s="9">
        <v>0</v>
      </c>
      <c r="L17" s="10">
        <f t="shared" si="3"/>
        <v>0</v>
      </c>
      <c r="M17" s="9">
        <v>80.900000000000006</v>
      </c>
      <c r="N17" s="15">
        <v>0.6875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65</v>
      </c>
      <c r="G28" s="17">
        <f>SUM(G14:G27)</f>
        <v>0</v>
      </c>
      <c r="H28" s="18">
        <f>SUM(F28:G28)/E28</f>
        <v>0.8904109589041096</v>
      </c>
      <c r="I28" s="17">
        <f t="shared" si="1"/>
        <v>8</v>
      </c>
      <c r="J28" s="18">
        <f t="shared" si="2"/>
        <v>0.1095890410958904</v>
      </c>
      <c r="K28" s="17">
        <f>SUM(K14:K27)</f>
        <v>0</v>
      </c>
      <c r="L28" s="18">
        <f t="shared" si="3"/>
        <v>0</v>
      </c>
      <c r="M28" s="17">
        <f>AVERAGE(M14:M27)</f>
        <v>76.362500000000011</v>
      </c>
      <c r="N28" s="19">
        <f>AVERAGE(N14:N27)</f>
        <v>0.73777499999999996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FEBRERO-JULIO 2023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ESTADISTICA INFERENCIAL II</v>
      </c>
      <c r="B14" s="9"/>
      <c r="C14" s="9" t="str">
        <f>'1'!C14</f>
        <v>401 B</v>
      </c>
      <c r="D14" s="9" t="str">
        <f>'1'!D14</f>
        <v>IIND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211A</v>
      </c>
      <c r="D15" s="9" t="str">
        <f>'1'!D15</f>
        <v>IMCT</v>
      </c>
      <c r="E15" s="9">
        <f>'1'!E15</f>
        <v>20</v>
      </c>
      <c r="F15" s="9"/>
      <c r="G15" s="9"/>
      <c r="H15" s="10">
        <f t="shared" si="0"/>
        <v>0</v>
      </c>
      <c r="I15" s="9">
        <f t="shared" si="1"/>
        <v>20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201C</v>
      </c>
      <c r="D16" s="9" t="str">
        <f>'1'!D16</f>
        <v>IIND</v>
      </c>
      <c r="E16" s="9">
        <f>'1'!E16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CALCULO INTEGRAL</v>
      </c>
      <c r="B17" s="9"/>
      <c r="C17" s="9" t="str">
        <f>'1'!C17</f>
        <v>207C</v>
      </c>
      <c r="D17" s="9" t="str">
        <f>'1'!D17</f>
        <v>IGEM</v>
      </c>
      <c r="E17" s="9">
        <f>'1'!E17</f>
        <v>16</v>
      </c>
      <c r="F17" s="9"/>
      <c r="G17" s="9"/>
      <c r="H17" s="10">
        <f t="shared" si="0"/>
        <v>0</v>
      </c>
      <c r="I17" s="9">
        <f t="shared" si="1"/>
        <v>16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</cp:lastModifiedBy>
  <cp:revision/>
  <dcterms:created xsi:type="dcterms:W3CDTF">2021-11-22T14:45:25Z</dcterms:created>
  <dcterms:modified xsi:type="dcterms:W3CDTF">2023-06-02T14:10:51Z</dcterms:modified>
  <cp:category/>
  <cp:contentStatus/>
</cp:coreProperties>
</file>