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F:\SEMESTRE FEBRERO-JULIO 2023\REPORTE final\"/>
    </mc:Choice>
  </mc:AlternateContent>
  <xr:revisionPtr revIDLastSave="0" documentId="13_ncr:1_{4A71B59F-76BF-4FCA-BF13-037D2D130994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H14" i="22"/>
  <c r="I14" i="22"/>
  <c r="J14" i="22"/>
  <c r="L14" i="22"/>
  <c r="A15" i="22"/>
  <c r="C15" i="22"/>
  <c r="D15" i="22"/>
  <c r="E15" i="22"/>
  <c r="I15" i="22"/>
  <c r="L15" i="22"/>
  <c r="A16" i="22"/>
  <c r="C16" i="22"/>
  <c r="D16" i="22"/>
  <c r="E16" i="22"/>
  <c r="I16" i="22"/>
  <c r="L16" i="22"/>
  <c r="A17" i="22"/>
  <c r="C17" i="22"/>
  <c r="D17" i="22"/>
  <c r="E17" i="22"/>
  <c r="I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I17" i="25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I21" i="24"/>
  <c r="J21" i="24" s="1"/>
  <c r="I20" i="24"/>
  <c r="J20" i="24" s="1"/>
  <c r="I19" i="24"/>
  <c r="J19" i="24" s="1"/>
  <c r="I18" i="24"/>
  <c r="J18" i="24" s="1"/>
  <c r="I17" i="24"/>
  <c r="J17" i="24" s="1"/>
  <c r="A17" i="24"/>
  <c r="I16" i="24"/>
  <c r="J16" i="24" s="1"/>
  <c r="A16" i="24"/>
  <c r="I15" i="24"/>
  <c r="J15" i="24" s="1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<sst xmlns="http://schemas.openxmlformats.org/spreadsheetml/2006/main" count="221" uniqueCount="53">
  <si>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</si>
  <si>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</si>
  <si>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</si>
  <si>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</si>
  <si>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</si>
  <si>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</si>
  <si>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</si>
  <si>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</si>
  <si>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</si>
  <si>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</si>
  <si>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</si>
  <si>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</si>
  <si>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</si>
  <si>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</si>
  <si>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</si>
  <si>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</si>
  <si>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</si>
  <si>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</si>
  <si>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</si>
  <si>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</si>
  <si>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</si>
  <si>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</si>
  <si>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</si>
  <si>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</si>
  <si>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</si>
  <si>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</si>
  <si>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</si>
  <si>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</si>
  <si>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</si>
  <si>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</si>
  <si>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</si>
  <si>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</si>
  <si>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</si>
  <si>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</si>
  <si>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</si>
  <si>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</si>
  <si>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FEBRERO-JULIO 2023</t>
  </si>
  <si>
    <t>ESTADISTICA INFERENCIAL II</t>
  </si>
  <si>
    <t>401 B</t>
  </si>
  <si>
    <t>IIND</t>
  </si>
  <si>
    <t>CALCULO INTEGRAL</t>
  </si>
  <si>
    <t>211A</t>
  </si>
  <si>
    <t>IMCT</t>
  </si>
  <si>
    <t>201C</t>
  </si>
  <si>
    <t>207C</t>
  </si>
  <si>
    <t>IGEM</t>
  </si>
  <si>
    <t>DEPARTAMENTO DE CIENCIAS BASICAS</t>
  </si>
  <si>
    <t>II</t>
  </si>
  <si>
    <t>S/E</t>
  </si>
  <si>
    <t>III</t>
  </si>
  <si>
    <t>IV</t>
  </si>
  <si>
    <t>V</t>
  </si>
  <si>
    <t>401B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</si>
</sst>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37</v>
      </c>
      <c r="B14" s="9" t="s">
        <v>21</v>
      </c>
      <c r="C14" s="9" t="s">
        <v>38</v>
      </c>
      <c r="D14" s="9" t="s">
        <v>39</v>
      </c>
      <c r="E14" s="9"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75.33</v>
      </c>
      <c r="N14" s="15">
        <v>0.46600000000000003</v>
      </c>
    </row>
    <row r="15" spans="1:14" s="11" customFormat="1" x14ac:dyDescent="0.2">
      <c r="A15" s="8" t="s">
        <v>40</v>
      </c>
      <c r="B15" s="9" t="s">
        <v>21</v>
      </c>
      <c r="C15" s="9" t="s">
        <v>41</v>
      </c>
      <c r="D15" s="9" t="s">
        <v>42</v>
      </c>
      <c r="E15" s="9">
        <v>20</v>
      </c>
      <c r="F15" s="9">
        <v>17</v>
      </c>
      <c r="G15" s="9"/>
      <c r="H15" s="10">
        <f t="shared" si="0"/>
        <v>0.85</v>
      </c>
      <c r="I15" s="9">
        <f t="shared" si="1"/>
        <v>3</v>
      </c>
      <c r="J15" s="10">
        <f t="shared" si="2"/>
        <v>0.15</v>
      </c>
      <c r="K15" s="9">
        <v>0</v>
      </c>
      <c r="L15" s="10">
        <f t="shared" si="3"/>
        <v>0</v>
      </c>
      <c r="M15" s="9">
        <v>70</v>
      </c>
      <c r="N15" s="15">
        <v>0.85</v>
      </c>
    </row>
    <row r="16" spans="1:14" s="11" customFormat="1" x14ac:dyDescent="0.2">
      <c r="A16" s="8" t="s">
        <v>40</v>
      </c>
      <c r="B16" s="9" t="s">
        <v>21</v>
      </c>
      <c r="C16" s="9" t="s">
        <v>43</v>
      </c>
      <c r="D16" s="9" t="s">
        <v>39</v>
      </c>
      <c r="E16" s="9">
        <v>22</v>
      </c>
      <c r="F16" s="9">
        <v>19</v>
      </c>
      <c r="G16" s="9"/>
      <c r="H16" s="10">
        <f t="shared" si="0"/>
        <v>0.86363636363636365</v>
      </c>
      <c r="I16" s="9">
        <f t="shared" si="1"/>
        <v>3</v>
      </c>
      <c r="J16" s="10">
        <f t="shared" si="2"/>
        <v>0.13636363636363635</v>
      </c>
      <c r="K16" s="9">
        <v>0</v>
      </c>
      <c r="L16" s="10">
        <f t="shared" si="3"/>
        <v>0</v>
      </c>
      <c r="M16" s="9">
        <v>71.81</v>
      </c>
      <c r="N16" s="15">
        <v>0.86360000000000003</v>
      </c>
    </row>
    <row r="17" spans="1:18" s="11" customFormat="1" x14ac:dyDescent="0.2">
      <c r="A17" s="8" t="s">
        <v>40</v>
      </c>
      <c r="B17" s="9" t="s">
        <v>21</v>
      </c>
      <c r="C17" s="9" t="s">
        <v>44</v>
      </c>
      <c r="D17" s="9" t="s">
        <v>45</v>
      </c>
      <c r="E17" s="9">
        <v>16</v>
      </c>
      <c r="F17" s="9">
        <v>15</v>
      </c>
      <c r="G17" s="9"/>
      <c r="H17" s="10">
        <f t="shared" si="0"/>
        <v>0.9375</v>
      </c>
      <c r="I17" s="9">
        <f t="shared" si="1"/>
        <v>1</v>
      </c>
      <c r="J17" s="10">
        <f t="shared" si="2"/>
        <v>6.25E-2</v>
      </c>
      <c r="K17" s="9">
        <v>0</v>
      </c>
      <c r="L17" s="10">
        <f t="shared" si="3"/>
        <v>0</v>
      </c>
      <c r="M17" s="9">
        <v>76.56</v>
      </c>
      <c r="N17" s="15">
        <v>0.56000000000000005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65</v>
      </c>
      <c r="G28" s="17">
        <f>SUM(G14:G27)</f>
        <v>0</v>
      </c>
      <c r="H28" s="18">
        <f>SUM(F28:G28)/E28</f>
        <v>0.8904109589041096</v>
      </c>
      <c r="I28" s="17">
        <f t="shared" si="1"/>
        <v>8</v>
      </c>
      <c r="J28" s="18">
        <f t="shared" si="2"/>
        <v>0.1095890410958904</v>
      </c>
      <c r="K28" s="17">
        <f>SUM(K14:K27)</f>
        <v>0</v>
      </c>
      <c r="L28" s="18">
        <f t="shared" si="3"/>
        <v>0</v>
      </c>
      <c r="M28" s="17">
        <f>AVERAGE(M14:M27)</f>
        <v>73.424999999999997</v>
      </c>
      <c r="N28" s="19">
        <f>AVERAGE(N14:N27)</f>
        <v>0.68490000000000006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ESTADISTICA INFERENCIAL II</v>
      </c>
      <c r="B14" s="9" t="s">
        <v>47</v>
      </c>
      <c r="C14" s="9" t="str">
        <f>'1'!C14</f>
        <v>401 B</v>
      </c>
      <c r="D14" s="9" t="str">
        <f>'1'!D14</f>
        <v>IIND</v>
      </c>
      <c r="E14" s="9">
        <f>'1'!E14</f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78</v>
      </c>
      <c r="N14" s="15">
        <v>0.53300000000000003</v>
      </c>
    </row>
    <row r="15" spans="1:14" s="11" customFormat="1" x14ac:dyDescent="0.2">
      <c r="A15" s="9" t="str">
        <f>'1'!A15</f>
        <v>CALCULO INTEGRAL</v>
      </c>
      <c r="B15" s="9" t="s">
        <v>48</v>
      </c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/>
      <c r="I15" s="9">
        <f t="shared" si="1"/>
        <v>20</v>
      </c>
      <c r="J15" s="10"/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 t="s">
        <v>48</v>
      </c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/>
      <c r="I16" s="9">
        <f t="shared" si="1"/>
        <v>22</v>
      </c>
      <c r="J16" s="10"/>
      <c r="K16" s="9">
        <v>0</v>
      </c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INTEGRAL</v>
      </c>
      <c r="B17" s="9" t="s">
        <v>48</v>
      </c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/>
      <c r="I17" s="9">
        <f t="shared" si="1"/>
        <v>16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14</v>
      </c>
      <c r="G28" s="17">
        <f>SUM(G14:G27)</f>
        <v>0</v>
      </c>
      <c r="H28" s="18">
        <f>SUM(F28:G28)/E28</f>
        <v>0.19178082191780821</v>
      </c>
      <c r="I28" s="17">
        <f t="shared" si="1"/>
        <v>59</v>
      </c>
      <c r="J28" s="18">
        <f t="shared" si="2"/>
        <v>0.80821917808219179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0.53300000000000003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ESTADISTICA INFERENCIAL II</v>
      </c>
      <c r="B14" s="9" t="s">
        <v>49</v>
      </c>
      <c r="C14" s="9" t="str">
        <f>'1'!C14</f>
        <v>401 B</v>
      </c>
      <c r="D14" s="9" t="str">
        <f>'1'!D14</f>
        <v>IIND</v>
      </c>
      <c r="E14" s="9">
        <f>'1'!E14</f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80.3</v>
      </c>
      <c r="N14" s="15">
        <v>0.6</v>
      </c>
    </row>
    <row r="15" spans="1:14" s="11" customFormat="1" x14ac:dyDescent="0.2">
      <c r="A15" s="9" t="str">
        <f>'1'!A15</f>
        <v>CALCULO INTEGRAL</v>
      </c>
      <c r="B15" s="9" t="s">
        <v>47</v>
      </c>
      <c r="C15" s="9" t="str">
        <f>'1'!C15</f>
        <v>211A</v>
      </c>
      <c r="D15" s="9" t="str">
        <f>'1'!D15</f>
        <v>IMCT</v>
      </c>
      <c r="E15" s="9">
        <f>'1'!E15</f>
        <v>20</v>
      </c>
      <c r="F15" s="9">
        <v>17</v>
      </c>
      <c r="G15" s="9"/>
      <c r="H15" s="10">
        <f t="shared" si="0"/>
        <v>0.85</v>
      </c>
      <c r="I15" s="9">
        <f t="shared" si="1"/>
        <v>3</v>
      </c>
      <c r="J15" s="10">
        <f t="shared" si="2"/>
        <v>0.15</v>
      </c>
      <c r="K15" s="9">
        <v>0</v>
      </c>
      <c r="L15" s="10">
        <f t="shared" si="3"/>
        <v>0</v>
      </c>
      <c r="M15" s="9">
        <v>72.25</v>
      </c>
      <c r="N15" s="15">
        <v>0.8</v>
      </c>
    </row>
    <row r="16" spans="1:14" s="11" customFormat="1" x14ac:dyDescent="0.2">
      <c r="A16" s="9" t="str">
        <f>'1'!A16</f>
        <v>CALCULO INTEGRAL</v>
      </c>
      <c r="B16" s="9" t="s">
        <v>47</v>
      </c>
      <c r="C16" s="9" t="str">
        <f>'1'!C16</f>
        <v>201C</v>
      </c>
      <c r="D16" s="9" t="str">
        <f>'1'!D16</f>
        <v>IIND</v>
      </c>
      <c r="E16" s="9">
        <f>'1'!E16</f>
        <v>22</v>
      </c>
      <c r="F16" s="9">
        <v>19</v>
      </c>
      <c r="G16" s="9"/>
      <c r="H16" s="10">
        <f t="shared" si="0"/>
        <v>0.86363636363636365</v>
      </c>
      <c r="I16" s="9">
        <f t="shared" si="1"/>
        <v>3</v>
      </c>
      <c r="J16" s="10">
        <f t="shared" si="2"/>
        <v>0.13636363636363635</v>
      </c>
      <c r="K16" s="9">
        <v>0</v>
      </c>
      <c r="L16" s="10">
        <f t="shared" si="3"/>
        <v>0</v>
      </c>
      <c r="M16" s="9">
        <v>72</v>
      </c>
      <c r="N16" s="15">
        <v>0.86360000000000003</v>
      </c>
    </row>
    <row r="17" spans="1:14" s="11" customFormat="1" x14ac:dyDescent="0.2">
      <c r="A17" s="9" t="str">
        <f>'1'!A17</f>
        <v>CALCULO INTEGRAL</v>
      </c>
      <c r="B17" s="9" t="s">
        <v>47</v>
      </c>
      <c r="C17" s="9" t="str">
        <f>'1'!C17</f>
        <v>207C</v>
      </c>
      <c r="D17" s="9" t="str">
        <f>'1'!D17</f>
        <v>IGEM</v>
      </c>
      <c r="E17" s="9">
        <f>'1'!E17</f>
        <v>16</v>
      </c>
      <c r="F17" s="9">
        <v>15</v>
      </c>
      <c r="G17" s="9"/>
      <c r="H17" s="10">
        <f t="shared" si="0"/>
        <v>0.9375</v>
      </c>
      <c r="I17" s="9">
        <f t="shared" si="1"/>
        <v>1</v>
      </c>
      <c r="J17" s="10">
        <f t="shared" si="2"/>
        <v>6.25E-2</v>
      </c>
      <c r="K17" s="9">
        <v>0</v>
      </c>
      <c r="L17" s="10">
        <f t="shared" si="3"/>
        <v>0</v>
      </c>
      <c r="M17" s="9">
        <v>80.900000000000006</v>
      </c>
      <c r="N17" s="15">
        <v>0.6875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65</v>
      </c>
      <c r="G28" s="17">
        <f>SUM(G14:G27)</f>
        <v>0</v>
      </c>
      <c r="H28" s="18">
        <f>SUM(F28:G28)/E28</f>
        <v>0.8904109589041096</v>
      </c>
      <c r="I28" s="17">
        <f t="shared" si="1"/>
        <v>8</v>
      </c>
      <c r="J28" s="18">
        <f t="shared" si="2"/>
        <v>0.1095890410958904</v>
      </c>
      <c r="K28" s="17">
        <f>SUM(K14:K27)</f>
        <v>0</v>
      </c>
      <c r="L28" s="18">
        <f t="shared" si="3"/>
        <v>0</v>
      </c>
      <c r="M28" s="17">
        <f>AVERAGE(M14:M27)</f>
        <v>76.362500000000011</v>
      </c>
      <c r="N28" s="19">
        <f>AVERAGE(N14:N27)</f>
        <v>0.73777499999999996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ESTADISTICA INFERENCIAL II</v>
      </c>
      <c r="B14" s="9" t="s">
        <v>50</v>
      </c>
      <c r="C14" s="9" t="str">
        <f>'1'!C14</f>
        <v>401 B</v>
      </c>
      <c r="D14" s="9" t="str">
        <f>'1'!D14</f>
        <v>IIND</v>
      </c>
      <c r="E14" s="9">
        <f>'1'!E14</f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83.3</v>
      </c>
      <c r="N14" s="15">
        <v>0.73299999999999998</v>
      </c>
    </row>
    <row r="15" spans="1:14" s="11" customFormat="1" x14ac:dyDescent="0.2">
      <c r="A15" s="9" t="s">
        <v>37</v>
      </c>
      <c r="B15" s="9" t="s">
        <v>51</v>
      </c>
      <c r="C15" s="9" t="s">
        <v>52</v>
      </c>
      <c r="D15" s="9" t="s">
        <v>39</v>
      </c>
      <c r="E15" s="9">
        <v>15</v>
      </c>
      <c r="F15" s="9">
        <v>14</v>
      </c>
      <c r="G15" s="9"/>
      <c r="H15" s="10">
        <f t="shared" si="0"/>
        <v>0.93333333333333335</v>
      </c>
      <c r="I15" s="9">
        <f t="shared" si="1"/>
        <v>1</v>
      </c>
      <c r="J15" s="10">
        <f t="shared" si="2"/>
        <v>6.6666666666666666E-2</v>
      </c>
      <c r="K15" s="9">
        <v>0</v>
      </c>
      <c r="L15" s="10">
        <f t="shared" si="3"/>
        <v>0</v>
      </c>
      <c r="M15" s="9">
        <v>78.3</v>
      </c>
      <c r="N15" s="15">
        <v>0.53300000000000003</v>
      </c>
    </row>
    <row r="16" spans="1:14" s="11" customFormat="1" x14ac:dyDescent="0.2">
      <c r="A16" s="9" t="str">
        <f>'1'!A16</f>
        <v>CALCULO INTEGRAL</v>
      </c>
      <c r="B16" s="9" t="s">
        <v>49</v>
      </c>
      <c r="C16" s="9" t="s">
        <v>41</v>
      </c>
      <c r="D16" s="9" t="s">
        <v>42</v>
      </c>
      <c r="E16" s="9">
        <v>20</v>
      </c>
      <c r="F16" s="9">
        <v>17</v>
      </c>
      <c r="G16" s="9"/>
      <c r="H16" s="10">
        <f t="shared" si="0"/>
        <v>0.85</v>
      </c>
      <c r="I16" s="9">
        <f t="shared" si="1"/>
        <v>3</v>
      </c>
      <c r="J16" s="10">
        <f t="shared" si="2"/>
        <v>0.15</v>
      </c>
      <c r="K16" s="9">
        <v>0</v>
      </c>
      <c r="L16" s="10">
        <f t="shared" si="3"/>
        <v>0</v>
      </c>
      <c r="M16" s="9">
        <v>75</v>
      </c>
      <c r="N16" s="15">
        <v>0.85</v>
      </c>
    </row>
    <row r="17" spans="1:14" s="11" customFormat="1" x14ac:dyDescent="0.2">
      <c r="A17" s="9" t="str">
        <f>'1'!A17</f>
        <v>CALCULO INTEGRAL</v>
      </c>
      <c r="B17" s="9" t="s">
        <v>50</v>
      </c>
      <c r="C17" s="9" t="s">
        <v>41</v>
      </c>
      <c r="D17" s="9" t="s">
        <v>42</v>
      </c>
      <c r="E17" s="9">
        <v>20</v>
      </c>
      <c r="F17" s="9">
        <v>17</v>
      </c>
      <c r="G17" s="9"/>
      <c r="H17" s="10">
        <f t="shared" si="0"/>
        <v>0.85</v>
      </c>
      <c r="I17" s="9">
        <f t="shared" si="1"/>
        <v>3</v>
      </c>
      <c r="J17" s="10">
        <f t="shared" si="2"/>
        <v>0.15</v>
      </c>
      <c r="K17" s="9">
        <v>0</v>
      </c>
      <c r="L17" s="10">
        <f t="shared" si="3"/>
        <v>0</v>
      </c>
      <c r="M17" s="9">
        <v>72.75</v>
      </c>
      <c r="N17" s="15">
        <v>0.85</v>
      </c>
    </row>
    <row r="18" spans="1:14" s="11" customFormat="1" x14ac:dyDescent="0.2">
      <c r="A18" s="9" t="s">
        <v>40</v>
      </c>
      <c r="B18" s="9" t="s">
        <v>49</v>
      </c>
      <c r="C18" s="9" t="s">
        <v>43</v>
      </c>
      <c r="D18" s="9" t="s">
        <v>39</v>
      </c>
      <c r="E18" s="9">
        <v>22</v>
      </c>
      <c r="F18" s="9">
        <v>19</v>
      </c>
      <c r="G18" s="9"/>
      <c r="H18" s="10">
        <f t="shared" si="0"/>
        <v>0.86363636363636365</v>
      </c>
      <c r="I18" s="9">
        <f t="shared" si="1"/>
        <v>3</v>
      </c>
      <c r="J18" s="10">
        <f t="shared" si="2"/>
        <v>0.13636363636363635</v>
      </c>
      <c r="K18" s="9">
        <v>0</v>
      </c>
      <c r="L18" s="10">
        <f t="shared" si="3"/>
        <v>0</v>
      </c>
      <c r="M18" s="9">
        <v>68.099999999999994</v>
      </c>
      <c r="N18" s="15">
        <v>0.86360000000000003</v>
      </c>
    </row>
    <row r="19" spans="1:14" s="11" customFormat="1" x14ac:dyDescent="0.2">
      <c r="A19" s="9" t="s">
        <v>40</v>
      </c>
      <c r="B19" s="9" t="s">
        <v>50</v>
      </c>
      <c r="C19" s="9" t="s">
        <v>43</v>
      </c>
      <c r="D19" s="9" t="s">
        <v>39</v>
      </c>
      <c r="E19" s="9">
        <v>22</v>
      </c>
      <c r="F19" s="9">
        <v>19</v>
      </c>
      <c r="G19" s="9"/>
      <c r="H19" s="10">
        <f t="shared" si="0"/>
        <v>0.86363636363636365</v>
      </c>
      <c r="I19" s="9">
        <f t="shared" si="1"/>
        <v>3</v>
      </c>
      <c r="J19" s="10">
        <f t="shared" si="2"/>
        <v>0.13636363636363635</v>
      </c>
      <c r="K19" s="9">
        <v>0</v>
      </c>
      <c r="L19" s="10">
        <f t="shared" si="3"/>
        <v>0</v>
      </c>
      <c r="M19" s="9">
        <v>73.180000000000007</v>
      </c>
      <c r="N19" s="15">
        <v>0.86360000000000003</v>
      </c>
    </row>
    <row r="20" spans="1:14" s="11" customFormat="1" x14ac:dyDescent="0.2">
      <c r="A20" s="9" t="s">
        <v>40</v>
      </c>
      <c r="B20" s="9" t="s">
        <v>49</v>
      </c>
      <c r="C20" s="9" t="s">
        <v>44</v>
      </c>
      <c r="D20" s="9" t="s">
        <v>45</v>
      </c>
      <c r="E20" s="9">
        <v>16</v>
      </c>
      <c r="F20" s="9">
        <v>15</v>
      </c>
      <c r="G20" s="9"/>
      <c r="H20" s="10">
        <f t="shared" si="0"/>
        <v>0.9375</v>
      </c>
      <c r="I20" s="9">
        <f t="shared" si="1"/>
        <v>1</v>
      </c>
      <c r="J20" s="10">
        <f t="shared" si="2"/>
        <v>6.25E-2</v>
      </c>
      <c r="K20" s="9">
        <v>0</v>
      </c>
      <c r="L20" s="10">
        <f t="shared" si="3"/>
        <v>0</v>
      </c>
      <c r="M20" s="9">
        <v>78.400000000000006</v>
      </c>
      <c r="N20" s="15">
        <v>0.75</v>
      </c>
    </row>
    <row r="21" spans="1:14" s="11" customFormat="1" x14ac:dyDescent="0.2">
      <c r="A21" s="9" t="s">
        <v>40</v>
      </c>
      <c r="B21" s="9" t="s">
        <v>50</v>
      </c>
      <c r="C21" s="9" t="s">
        <v>44</v>
      </c>
      <c r="D21" s="9" t="s">
        <v>45</v>
      </c>
      <c r="E21" s="9">
        <v>16</v>
      </c>
      <c r="F21" s="9">
        <v>15</v>
      </c>
      <c r="G21" s="9"/>
      <c r="H21" s="10">
        <f t="shared" si="0"/>
        <v>0.9375</v>
      </c>
      <c r="I21" s="9">
        <f t="shared" si="1"/>
        <v>1</v>
      </c>
      <c r="J21" s="10">
        <f t="shared" si="2"/>
        <v>6.25E-2</v>
      </c>
      <c r="K21" s="9">
        <v>0</v>
      </c>
      <c r="L21" s="10">
        <f t="shared" si="3"/>
        <v>0</v>
      </c>
      <c r="M21" s="9">
        <v>80.599999999999994</v>
      </c>
      <c r="N21" s="15">
        <v>0.5625</v>
      </c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130</v>
      </c>
      <c r="G28" s="17">
        <f>SUM(G14:G27)</f>
        <v>0</v>
      </c>
      <c r="H28" s="18">
        <f>SUM(F28:G28)/E28</f>
        <v>0.8904109589041096</v>
      </c>
      <c r="I28" s="17">
        <f t="shared" si="1"/>
        <v>16</v>
      </c>
      <c r="J28" s="18">
        <f t="shared" si="2"/>
        <v>0.1095890410958904</v>
      </c>
      <c r="K28" s="17">
        <f>SUM(K14:K27)</f>
        <v>0</v>
      </c>
      <c r="L28" s="18">
        <f t="shared" si="3"/>
        <v>0</v>
      </c>
      <c r="M28" s="17">
        <f>AVERAGE(M14:M27)</f>
        <v>76.203750000000014</v>
      </c>
      <c r="N28" s="19">
        <f>AVERAGE(N14:N27)</f>
        <v>0.7507125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ESTADISTICA INFERENCIAL II</v>
      </c>
      <c r="B14" s="9"/>
      <c r="C14" s="9" t="str">
        <f>'1'!C14</f>
        <v>401 B</v>
      </c>
      <c r="D14" s="9" t="str">
        <f>'1'!D14</f>
        <v>IIND</v>
      </c>
      <c r="E14" s="9">
        <f>'1'!E14</f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/>
      <c r="L14" s="10">
        <f t="shared" ref="L14:L28" si="3">K14/E14</f>
        <v>0</v>
      </c>
      <c r="M14" s="9">
        <v>85.07</v>
      </c>
      <c r="N14" s="15">
        <v>0.4</v>
      </c>
    </row>
    <row r="15" spans="1:14" s="11" customFormat="1" x14ac:dyDescent="0.2">
      <c r="A15" s="9" t="str">
        <f>'1'!A15</f>
        <v>CALCULO INTEGRAL</v>
      </c>
      <c r="B15" s="9"/>
      <c r="C15" s="9" t="str">
        <f>'1'!C15</f>
        <v>211A</v>
      </c>
      <c r="D15" s="9" t="str">
        <f>'1'!D15</f>
        <v>IMCT</v>
      </c>
      <c r="E15" s="9">
        <v>19</v>
      </c>
      <c r="F15" s="9">
        <v>17</v>
      </c>
      <c r="G15" s="9"/>
      <c r="H15" s="10">
        <f t="shared" si="0"/>
        <v>0.89473684210526316</v>
      </c>
      <c r="I15" s="9">
        <f t="shared" si="1"/>
        <v>2</v>
      </c>
      <c r="J15" s="10">
        <f t="shared" si="2"/>
        <v>0.10526315789473684</v>
      </c>
      <c r="K15" s="9"/>
      <c r="L15" s="10">
        <f t="shared" si="3"/>
        <v>0</v>
      </c>
      <c r="M15" s="9">
        <v>86.52</v>
      </c>
      <c r="N15" s="15">
        <v>0.47360000000000002</v>
      </c>
    </row>
    <row r="16" spans="1:14" s="11" customFormat="1" x14ac:dyDescent="0.2">
      <c r="A16" s="9" t="str">
        <f>'1'!A16</f>
        <v>CALCULO INTEGRAL</v>
      </c>
      <c r="B16" s="9"/>
      <c r="C16" s="9" t="str">
        <f>'1'!C16</f>
        <v>201C</v>
      </c>
      <c r="D16" s="9" t="str">
        <f>'1'!D16</f>
        <v>IIND</v>
      </c>
      <c r="E16" s="9">
        <f>'1'!E16</f>
        <v>22</v>
      </c>
      <c r="F16" s="9">
        <v>19</v>
      </c>
      <c r="G16" s="9"/>
      <c r="H16" s="10">
        <f t="shared" si="0"/>
        <v>0.86363636363636365</v>
      </c>
      <c r="I16" s="9">
        <f t="shared" si="1"/>
        <v>3</v>
      </c>
      <c r="J16" s="10">
        <f t="shared" si="2"/>
        <v>0.13636363636363635</v>
      </c>
      <c r="K16" s="9"/>
      <c r="L16" s="10">
        <f t="shared" si="3"/>
        <v>0</v>
      </c>
      <c r="M16" s="9">
        <v>82.68</v>
      </c>
      <c r="N16" s="15">
        <v>0.36</v>
      </c>
    </row>
    <row r="17" spans="1:14" s="11" customFormat="1" x14ac:dyDescent="0.2">
      <c r="A17" s="9" t="str">
        <f>'1'!A17</f>
        <v>CALCULO INTEGRAL</v>
      </c>
      <c r="B17" s="9"/>
      <c r="C17" s="9" t="str">
        <f>'1'!C17</f>
        <v>207C</v>
      </c>
      <c r="D17" s="9" t="str">
        <f>'1'!D17</f>
        <v>IGEM</v>
      </c>
      <c r="E17" s="9">
        <v>17</v>
      </c>
      <c r="F17" s="9">
        <v>15</v>
      </c>
      <c r="G17" s="9"/>
      <c r="H17" s="10">
        <f t="shared" si="0"/>
        <v>0.88235294117647056</v>
      </c>
      <c r="I17" s="9">
        <f t="shared" si="1"/>
        <v>2</v>
      </c>
      <c r="J17" s="10">
        <f t="shared" si="2"/>
        <v>0.11764705882352941</v>
      </c>
      <c r="K17" s="9"/>
      <c r="L17" s="10">
        <f t="shared" si="3"/>
        <v>0</v>
      </c>
      <c r="M17" s="9">
        <v>84.33</v>
      </c>
      <c r="N17" s="15">
        <v>0.47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65</v>
      </c>
      <c r="G28" s="17">
        <f>SUM(G14:G27)</f>
        <v>0</v>
      </c>
      <c r="H28" s="18">
        <f>SUM(F28:G28)/E28</f>
        <v>0.8904109589041096</v>
      </c>
      <c r="I28" s="17">
        <f t="shared" si="1"/>
        <v>8</v>
      </c>
      <c r="J28" s="18">
        <f t="shared" si="2"/>
        <v>0.1095890410958904</v>
      </c>
      <c r="K28" s="17">
        <f>SUM(K14:K27)</f>
        <v>0</v>
      </c>
      <c r="L28" s="18">
        <f t="shared" si="3"/>
        <v>0</v>
      </c>
      <c r="M28" s="17">
        <f>AVERAGE(M14:M27)</f>
        <v>84.649999999999991</v>
      </c>
      <c r="N28" s="19">
        <f>AVERAGE(N14:N27)</f>
        <v>0.4259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</cp:lastModifiedBy>
  <cp:revision/>
  <dcterms:created xsi:type="dcterms:W3CDTF">2021-11-22T14:45:25Z</dcterms:created>
  <dcterms:modified xsi:type="dcterms:W3CDTF">2023-07-01T18:41:29Z</dcterms:modified>
  <cp:category/>
  <cp:contentStatus/>
</cp:coreProperties>
</file>