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dith Fonseca Guzman\Documents\2021 2 SEMESTRE EDITH\2023 EDITH\SGI 1 SEM 2023\"/>
    </mc:Choice>
  </mc:AlternateContent>
  <bookViews>
    <workbookView xWindow="0" yWindow="0" windowWidth="20100" windowHeight="7065" activeTab="2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'2'!$A$1:$N$35</definedName>
    <definedName name="_xlnm.Print_Area" localSheetId="2">'3'!$A$1:$N$41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23" l="1"/>
  <c r="I16" i="23"/>
  <c r="I17" i="23"/>
  <c r="I18" i="23"/>
  <c r="J18" i="23" s="1"/>
  <c r="I19" i="23"/>
  <c r="I20" i="23"/>
  <c r="I21" i="23"/>
  <c r="I22" i="23"/>
  <c r="J15" i="23"/>
  <c r="J16" i="23"/>
  <c r="J17" i="23"/>
  <c r="J19" i="23"/>
  <c r="J20" i="23"/>
  <c r="J21" i="23"/>
  <c r="J22" i="23"/>
  <c r="H16" i="23"/>
  <c r="H17" i="23"/>
  <c r="H18" i="23"/>
  <c r="H19" i="23"/>
  <c r="H20" i="23"/>
  <c r="H21" i="23"/>
  <c r="H22" i="23"/>
  <c r="D16" i="23" l="1"/>
  <c r="D17" i="23"/>
  <c r="D18" i="23"/>
  <c r="D19" i="23"/>
  <c r="D20" i="23"/>
  <c r="D15" i="23"/>
  <c r="L15" i="23" l="1"/>
  <c r="H15" i="23"/>
  <c r="L18" i="22"/>
  <c r="L17" i="22"/>
  <c r="L16" i="22"/>
  <c r="L15" i="22"/>
  <c r="L14" i="22"/>
  <c r="L16" i="10"/>
  <c r="L17" i="10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32" i="23"/>
  <c r="M32" i="23"/>
  <c r="K32" i="23"/>
  <c r="G32" i="23"/>
  <c r="F32" i="23"/>
  <c r="E22" i="23"/>
  <c r="C22" i="23"/>
  <c r="A22" i="23"/>
  <c r="E21" i="23"/>
  <c r="C21" i="23"/>
  <c r="A21" i="23"/>
  <c r="E19" i="23"/>
  <c r="C19" i="23"/>
  <c r="E17" i="23"/>
  <c r="C17" i="23"/>
  <c r="A17" i="23"/>
  <c r="E14" i="23"/>
  <c r="I14" i="23" s="1"/>
  <c r="J14" i="23" s="1"/>
  <c r="D14" i="23"/>
  <c r="C14" i="23"/>
  <c r="A14" i="23"/>
  <c r="B10" i="23"/>
  <c r="B41" i="23" s="1"/>
  <c r="L8" i="23"/>
  <c r="H8" i="23"/>
  <c r="E8" i="23"/>
  <c r="B10" i="22"/>
  <c r="B35" i="22" s="1"/>
  <c r="L8" i="22"/>
  <c r="H8" i="22"/>
  <c r="E8" i="22"/>
  <c r="N26" i="22"/>
  <c r="M26" i="22"/>
  <c r="K26" i="22"/>
  <c r="G26" i="22"/>
  <c r="F26" i="22"/>
  <c r="B37" i="10"/>
  <c r="N28" i="10"/>
  <c r="M28" i="10"/>
  <c r="K28" i="10"/>
  <c r="G28" i="10"/>
  <c r="F28" i="10"/>
  <c r="E28" i="10"/>
  <c r="L20" i="10"/>
  <c r="L19" i="10"/>
  <c r="L18" i="10"/>
  <c r="L15" i="10"/>
  <c r="L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7" i="23"/>
  <c r="L19" i="23"/>
  <c r="L21" i="23"/>
  <c r="L22" i="23"/>
  <c r="H14" i="23"/>
  <c r="E32" i="23"/>
  <c r="E26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32" i="23"/>
  <c r="J32" i="23" s="1"/>
  <c r="L32" i="23"/>
  <c r="H32" i="23"/>
  <c r="I26" i="22"/>
  <c r="J26" i="22" s="1"/>
  <c r="H26" i="22"/>
  <c r="L26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<sst xmlns="http://schemas.openxmlformats.org/spreadsheetml/2006/main" count="220" uniqueCount="47">
  <si>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</si>
  <si>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</si>
  <si>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</si>
  <si>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</si>
  <si>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</si>
  <si>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</si>
  <si>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</si>
  <si>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</si>
  <si>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</si>
  <si>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</si>
  <si>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</si>
  <si>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</si>
  <si>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</si>
  <si>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</si>
  <si>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</si>
  <si>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</si>
  <si>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</si>
  <si>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</si>
  <si>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</si>
  <si>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</si>
  <si>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</si>
  <si>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</si>
  <si>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</si>
  <si>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</si>
  <si>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</si>
  <si>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</si>
  <si>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</si>
  <si>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</si>
  <si>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</si>
  <si>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</si>
  <si>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</si>
  <si>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EN GESTIÓN EMPRESARIAL</t>
  </si>
  <si>
    <t>MCA. EDITH FONSECA GUZMAN</t>
  </si>
  <si>
    <t>MERCADOTECNIA</t>
  </si>
  <si>
    <t>IGEM</t>
  </si>
  <si>
    <t>507-A</t>
  </si>
  <si>
    <t>HABILIDADES DIRECTIVAS II</t>
  </si>
  <si>
    <t>DISEÑO ORGANIZACIONAL</t>
  </si>
  <si>
    <t>EL EMPRENDEDOR Y LA INNOVACIÓN</t>
  </si>
  <si>
    <t>MERCADOTECNIA  ESTRATEGICA Y COMERCIALIZACIÓN</t>
  </si>
  <si>
    <t>607-A</t>
  </si>
  <si>
    <t>807-B</t>
  </si>
  <si>
    <t>407-A</t>
  </si>
  <si>
    <t>FEBRERO-JULIO 2023</t>
  </si>
  <si>
    <t>II</t>
  </si>
  <si>
    <t>III</t>
  </si>
  <si>
    <t>L.C. ANA KARENINA CORDOBA FERMAN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</si>
</sst>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67235</xdr:colOff>
      <xdr:row>33</xdr:row>
      <xdr:rowOff>89647</xdr:rowOff>
    </xdr:from>
    <xdr:to>
      <xdr:col>3</xdr:col>
      <xdr:colOff>898696</xdr:colOff>
      <xdr:row>33</xdr:row>
      <xdr:rowOff>731779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58353" y="7351059"/>
          <a:ext cx="1335725" cy="6421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249115</xdr:colOff>
      <xdr:row>31</xdr:row>
      <xdr:rowOff>109904</xdr:rowOff>
    </xdr:from>
    <xdr:to>
      <xdr:col>3</xdr:col>
      <xdr:colOff>1212460</xdr:colOff>
      <xdr:row>31</xdr:row>
      <xdr:rowOff>752036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135923" y="8001000"/>
          <a:ext cx="1337018" cy="64213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37"/>
  <sheetViews>
    <sheetView topLeftCell="B11" zoomScale="130" zoomScaleNormal="130" zoomScaleSheetLayoutView="100" workbookViewId="0">
      <selection activeCell="O20" sqref="O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2" t="s">
        <v>31</v>
      </c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2" t="s">
        <v>4</v>
      </c>
      <c r="C8" s="32"/>
      <c r="D8" s="14" t="s">
        <v>5</v>
      </c>
      <c r="E8" s="5">
        <v>5</v>
      </c>
      <c r="G8" s="4" t="s">
        <v>6</v>
      </c>
      <c r="H8" s="5">
        <v>5</v>
      </c>
      <c r="I8" s="38" t="s">
        <v>7</v>
      </c>
      <c r="J8" s="38"/>
      <c r="K8" s="38"/>
      <c r="L8" s="32" t="s">
        <v>43</v>
      </c>
      <c r="M8" s="32"/>
      <c r="N8" s="32"/>
    </row>
    <row r="10" spans="1:14" x14ac:dyDescent="0.2">
      <c r="A10" s="4" t="s">
        <v>8</v>
      </c>
      <c r="B10" s="32" t="s">
        <v>32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x14ac:dyDescent="0.2">
      <c r="A14" s="22" t="s">
        <v>36</v>
      </c>
      <c r="B14" s="9" t="s">
        <v>21</v>
      </c>
      <c r="C14" s="23" t="s">
        <v>42</v>
      </c>
      <c r="D14" s="9" t="s">
        <v>34</v>
      </c>
      <c r="E14" s="9">
        <v>26</v>
      </c>
      <c r="F14" s="23">
        <v>26</v>
      </c>
      <c r="G14" s="21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94</v>
      </c>
      <c r="N14" s="15">
        <v>0.61</v>
      </c>
    </row>
    <row r="15" spans="1:14" s="11" customFormat="1" x14ac:dyDescent="0.2">
      <c r="A15" s="22" t="s">
        <v>33</v>
      </c>
      <c r="B15" s="9" t="s">
        <v>21</v>
      </c>
      <c r="C15" s="23" t="s">
        <v>35</v>
      </c>
      <c r="D15" s="9" t="s">
        <v>34</v>
      </c>
      <c r="E15" s="9">
        <v>8</v>
      </c>
      <c r="F15" s="9">
        <v>8</v>
      </c>
      <c r="G15" s="24"/>
      <c r="H15" s="10"/>
      <c r="I15" s="9">
        <v>0</v>
      </c>
      <c r="J15" s="10"/>
      <c r="K15" s="9">
        <v>0</v>
      </c>
      <c r="L15" s="10">
        <f t="shared" si="0"/>
        <v>0</v>
      </c>
      <c r="M15" s="9">
        <v>99</v>
      </c>
      <c r="N15" s="15">
        <v>0.75</v>
      </c>
    </row>
    <row r="16" spans="1:14" s="11" customFormat="1" x14ac:dyDescent="0.2">
      <c r="A16" s="22" t="s">
        <v>33</v>
      </c>
      <c r="B16" s="24" t="s">
        <v>44</v>
      </c>
      <c r="C16" s="23" t="s">
        <v>35</v>
      </c>
      <c r="D16" s="9" t="s">
        <v>34</v>
      </c>
      <c r="E16" s="24">
        <v>8</v>
      </c>
      <c r="F16" s="24">
        <v>8</v>
      </c>
      <c r="G16" s="24"/>
      <c r="H16" s="24"/>
      <c r="I16" s="24">
        <v>0</v>
      </c>
      <c r="J16" s="21"/>
      <c r="K16" s="24">
        <v>0</v>
      </c>
      <c r="L16" s="10">
        <f t="shared" si="0"/>
        <v>0</v>
      </c>
      <c r="M16" s="24">
        <v>100</v>
      </c>
      <c r="N16" s="15">
        <v>1</v>
      </c>
    </row>
    <row r="17" spans="1:19" s="11" customFormat="1" x14ac:dyDescent="0.2">
      <c r="A17" s="11" t="s">
        <v>37</v>
      </c>
      <c r="B17" s="24" t="s">
        <v>21</v>
      </c>
      <c r="C17" s="24" t="s">
        <v>40</v>
      </c>
      <c r="D17" s="9" t="s">
        <v>34</v>
      </c>
      <c r="E17" s="24">
        <v>33</v>
      </c>
      <c r="F17" s="24">
        <v>33</v>
      </c>
      <c r="G17" s="24"/>
      <c r="H17" s="24"/>
      <c r="I17" s="24">
        <v>1</v>
      </c>
      <c r="J17" s="21"/>
      <c r="K17" s="24">
        <v>0</v>
      </c>
      <c r="L17" s="10">
        <f t="shared" si="0"/>
        <v>0</v>
      </c>
      <c r="M17" s="24">
        <v>95</v>
      </c>
      <c r="N17" s="15">
        <v>0.75</v>
      </c>
    </row>
    <row r="18" spans="1:19" s="11" customFormat="1" x14ac:dyDescent="0.2">
      <c r="A18" s="22" t="s">
        <v>37</v>
      </c>
      <c r="B18" s="9" t="s">
        <v>44</v>
      </c>
      <c r="C18" s="23" t="s">
        <v>40</v>
      </c>
      <c r="D18" s="9" t="s">
        <v>34</v>
      </c>
      <c r="E18" s="9">
        <v>33</v>
      </c>
      <c r="F18" s="9">
        <v>32</v>
      </c>
      <c r="G18" s="24"/>
      <c r="H18" s="10"/>
      <c r="I18" s="9">
        <v>0</v>
      </c>
      <c r="J18" s="10"/>
      <c r="K18" s="9">
        <v>0</v>
      </c>
      <c r="L18" s="10">
        <f>K18/E18</f>
        <v>0</v>
      </c>
      <c r="M18" s="9">
        <v>94</v>
      </c>
      <c r="N18" s="15">
        <v>0.9</v>
      </c>
    </row>
    <row r="19" spans="1:19" s="11" customFormat="1" x14ac:dyDescent="0.2">
      <c r="A19" s="22" t="s">
        <v>38</v>
      </c>
      <c r="B19" s="9" t="s">
        <v>21</v>
      </c>
      <c r="C19" s="23" t="s">
        <v>40</v>
      </c>
      <c r="D19" s="9" t="s">
        <v>34</v>
      </c>
      <c r="E19" s="9">
        <v>32</v>
      </c>
      <c r="F19" s="9">
        <v>32</v>
      </c>
      <c r="G19" s="24"/>
      <c r="H19" s="10"/>
      <c r="I19" s="9">
        <v>0</v>
      </c>
      <c r="J19" s="10"/>
      <c r="K19" s="9">
        <v>0</v>
      </c>
      <c r="L19" s="10">
        <f>K19/E19</f>
        <v>0</v>
      </c>
      <c r="M19" s="9">
        <v>96</v>
      </c>
      <c r="N19" s="15">
        <v>0.84</v>
      </c>
    </row>
    <row r="20" spans="1:19" s="11" customFormat="1" ht="25.5" x14ac:dyDescent="0.2">
      <c r="A20" s="22" t="s">
        <v>39</v>
      </c>
      <c r="B20" s="9" t="s">
        <v>21</v>
      </c>
      <c r="C20" s="23" t="s">
        <v>41</v>
      </c>
      <c r="D20" s="9" t="s">
        <v>34</v>
      </c>
      <c r="E20" s="9">
        <v>22</v>
      </c>
      <c r="F20" s="23">
        <v>21</v>
      </c>
      <c r="G20" s="21"/>
      <c r="H20" s="10"/>
      <c r="I20" s="9">
        <v>1</v>
      </c>
      <c r="J20" s="10"/>
      <c r="K20" s="9">
        <v>0</v>
      </c>
      <c r="L20" s="10">
        <f>K20/E20</f>
        <v>0</v>
      </c>
      <c r="M20" s="9">
        <v>86</v>
      </c>
      <c r="N20" s="15">
        <v>0.59</v>
      </c>
    </row>
    <row r="21" spans="1:19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9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9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9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9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  <c r="S25" s="11">
        <v>27</v>
      </c>
    </row>
    <row r="26" spans="1:19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9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9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162</v>
      </c>
      <c r="F28" s="17">
        <f>SUM(F14:F27)</f>
        <v>160</v>
      </c>
      <c r="G28" s="17">
        <f>SUM(G14:G27)</f>
        <v>0</v>
      </c>
      <c r="H28" s="18">
        <f>SUM(F28:G28)/E28</f>
        <v>0.98765432098765427</v>
      </c>
      <c r="I28" s="17">
        <f t="shared" ref="I28" si="1">(E28-SUM(F28:G28))-K28</f>
        <v>2</v>
      </c>
      <c r="J28" s="18">
        <f t="shared" ref="J28" si="2">I28/E28</f>
        <v>1.2345679012345678E-2</v>
      </c>
      <c r="K28" s="17">
        <f>SUM(K14:K27)</f>
        <v>0</v>
      </c>
      <c r="L28" s="18">
        <f t="shared" si="0"/>
        <v>0</v>
      </c>
      <c r="M28" s="17">
        <f>AVERAGE(M14:M27)</f>
        <v>94.857142857142861</v>
      </c>
      <c r="N28" s="19">
        <f>AVERAGE(N14:N27)</f>
        <v>0.77714285714285702</v>
      </c>
    </row>
    <row r="30" spans="1:19" ht="120" customHeight="1" x14ac:dyDescent="0.2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9" x14ac:dyDescent="0.2">
      <c r="A32" s="12"/>
    </row>
    <row r="33" spans="1:10" x14ac:dyDescent="0.2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">
      <c r="B34" s="31"/>
      <c r="C34" s="31"/>
      <c r="D34" s="31"/>
      <c r="G34" s="32"/>
      <c r="H34" s="32"/>
      <c r="I34" s="32"/>
      <c r="J34" s="32"/>
    </row>
    <row r="35" spans="1:10" hidden="1" x14ac:dyDescent="0.2">
      <c r="A35" s="25" t="e">
        <v>#REF!</v>
      </c>
      <c r="B35" s="25"/>
      <c r="C35" s="6"/>
      <c r="E35" s="25"/>
      <c r="F35" s="25"/>
      <c r="G35" s="25"/>
      <c r="H35" s="25"/>
    </row>
    <row r="36" spans="1:10" hidden="1" x14ac:dyDescent="0.2"/>
    <row r="37" spans="1:10" ht="45" customHeight="1" x14ac:dyDescent="0.2">
      <c r="B37" s="26" t="str">
        <f>B10</f>
        <v>MCA. EDITH FONSECA GUZMAN</v>
      </c>
      <c r="C37" s="26"/>
      <c r="D37" s="26"/>
      <c r="E37" s="13"/>
      <c r="F37" s="13"/>
      <c r="G37" s="26"/>
      <c r="H37" s="26"/>
      <c r="I37" s="26"/>
      <c r="J37" s="26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topLeftCell="B9" zoomScale="130" zoomScaleNormal="130" zoomScaleSheetLayoutView="100" workbookViewId="0">
      <selection activeCell="M14" sqref="M14:N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2"/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2</v>
      </c>
      <c r="C8" s="32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8" t="s">
        <v>7</v>
      </c>
      <c r="J8" s="38"/>
      <c r="K8" s="38"/>
      <c r="L8" s="32" t="str">
        <f>'1'!L8</f>
        <v>FEBRERO-JULIO 2023</v>
      </c>
      <c r="M8" s="32"/>
      <c r="N8" s="32"/>
    </row>
    <row r="10" spans="1:14" x14ac:dyDescent="0.2">
      <c r="A10" s="4" t="s">
        <v>8</v>
      </c>
      <c r="B10" s="32" t="str">
        <f>'1'!B10</f>
        <v>MCA. EDITH FONSECA GUZMAN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ht="25.5" x14ac:dyDescent="0.2">
      <c r="A14" s="22" t="s">
        <v>36</v>
      </c>
      <c r="B14" s="9" t="s">
        <v>44</v>
      </c>
      <c r="C14" s="23" t="s">
        <v>42</v>
      </c>
      <c r="D14" s="9" t="s">
        <v>34</v>
      </c>
      <c r="E14" s="9">
        <v>26</v>
      </c>
      <c r="F14" s="23">
        <v>18</v>
      </c>
      <c r="G14" s="21"/>
      <c r="H14" s="10"/>
      <c r="I14" s="9">
        <v>8</v>
      </c>
      <c r="J14" s="10"/>
      <c r="K14" s="9">
        <v>0</v>
      </c>
      <c r="L14" s="10">
        <f t="shared" ref="L14:L15" si="0">K14/E14</f>
        <v>0</v>
      </c>
      <c r="M14" s="9">
        <v>68</v>
      </c>
      <c r="N14" s="15">
        <v>0.69</v>
      </c>
    </row>
    <row r="15" spans="1:14" s="11" customFormat="1" ht="25.5" x14ac:dyDescent="0.2">
      <c r="A15" s="22" t="s">
        <v>33</v>
      </c>
      <c r="B15" s="9" t="s">
        <v>45</v>
      </c>
      <c r="C15" s="23" t="s">
        <v>35</v>
      </c>
      <c r="D15" s="9" t="s">
        <v>34</v>
      </c>
      <c r="E15" s="9">
        <v>8</v>
      </c>
      <c r="F15" s="9">
        <v>7</v>
      </c>
      <c r="G15" s="24"/>
      <c r="H15" s="10"/>
      <c r="I15" s="9">
        <v>1</v>
      </c>
      <c r="J15" s="10"/>
      <c r="K15" s="9">
        <v>0</v>
      </c>
      <c r="L15" s="10">
        <f t="shared" si="0"/>
        <v>0</v>
      </c>
      <c r="M15" s="9">
        <v>87</v>
      </c>
      <c r="N15" s="15">
        <v>0.87</v>
      </c>
    </row>
    <row r="16" spans="1:14" s="11" customFormat="1" ht="25.5" x14ac:dyDescent="0.2">
      <c r="A16" s="22" t="s">
        <v>37</v>
      </c>
      <c r="B16" s="9" t="s">
        <v>45</v>
      </c>
      <c r="C16" s="23" t="s">
        <v>40</v>
      </c>
      <c r="D16" s="9" t="s">
        <v>34</v>
      </c>
      <c r="E16" s="9">
        <v>33</v>
      </c>
      <c r="F16" s="9">
        <v>31</v>
      </c>
      <c r="G16" s="24"/>
      <c r="H16" s="10"/>
      <c r="I16" s="9">
        <v>2</v>
      </c>
      <c r="J16" s="10"/>
      <c r="K16" s="9">
        <v>0</v>
      </c>
      <c r="L16" s="10">
        <f>K16/E16</f>
        <v>0</v>
      </c>
      <c r="M16" s="9">
        <v>90</v>
      </c>
      <c r="N16" s="15">
        <v>0.87</v>
      </c>
    </row>
    <row r="17" spans="1:14" s="11" customFormat="1" ht="25.5" x14ac:dyDescent="0.2">
      <c r="A17" s="22" t="s">
        <v>38</v>
      </c>
      <c r="B17" s="9" t="s">
        <v>44</v>
      </c>
      <c r="C17" s="23" t="s">
        <v>40</v>
      </c>
      <c r="D17" s="9" t="s">
        <v>34</v>
      </c>
      <c r="E17" s="9">
        <v>32</v>
      </c>
      <c r="F17" s="9">
        <v>32</v>
      </c>
      <c r="G17" s="24"/>
      <c r="H17" s="10"/>
      <c r="I17" s="9">
        <v>0</v>
      </c>
      <c r="J17" s="10"/>
      <c r="K17" s="9">
        <v>0</v>
      </c>
      <c r="L17" s="10">
        <f>K17/E17</f>
        <v>0</v>
      </c>
      <c r="M17" s="9">
        <v>95</v>
      </c>
      <c r="N17" s="15">
        <v>0.71</v>
      </c>
    </row>
    <row r="18" spans="1:14" s="11" customFormat="1" ht="25.5" x14ac:dyDescent="0.2">
      <c r="A18" s="22" t="s">
        <v>39</v>
      </c>
      <c r="B18" s="9" t="s">
        <v>44</v>
      </c>
      <c r="C18" s="23" t="s">
        <v>41</v>
      </c>
      <c r="D18" s="9" t="s">
        <v>34</v>
      </c>
      <c r="E18" s="9">
        <v>22</v>
      </c>
      <c r="F18" s="23">
        <v>20</v>
      </c>
      <c r="G18" s="21"/>
      <c r="H18" s="10"/>
      <c r="I18" s="9">
        <v>2</v>
      </c>
      <c r="J18" s="10"/>
      <c r="K18" s="9">
        <v>0</v>
      </c>
      <c r="L18" s="10">
        <f>K18/E18</f>
        <v>0</v>
      </c>
      <c r="M18" s="9">
        <v>82</v>
      </c>
      <c r="N18" s="15">
        <v>0.81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ht="16.5" customHeigh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ht="13.5" thickBot="1" x14ac:dyDescent="0.25">
      <c r="A26" s="16" t="s">
        <v>24</v>
      </c>
      <c r="B26" s="17" t="s">
        <v>25</v>
      </c>
      <c r="C26" s="17" t="s">
        <v>25</v>
      </c>
      <c r="D26" s="17" t="s">
        <v>25</v>
      </c>
      <c r="E26" s="17">
        <f>SUM(E14:E25)</f>
        <v>121</v>
      </c>
      <c r="F26" s="17">
        <f>SUM(F14:F25)</f>
        <v>108</v>
      </c>
      <c r="G26" s="17">
        <f>SUM(G14:G25)</f>
        <v>0</v>
      </c>
      <c r="H26" s="18">
        <f>SUM(F26:G26)/E26</f>
        <v>0.8925619834710744</v>
      </c>
      <c r="I26" s="17">
        <f t="shared" ref="I26" si="1">(E26-SUM(F26:G26))-K26</f>
        <v>13</v>
      </c>
      <c r="J26" s="18">
        <f t="shared" ref="J26" si="2">I26/E26</f>
        <v>0.10743801652892562</v>
      </c>
      <c r="K26" s="17">
        <f>SUM(K14:K25)</f>
        <v>0</v>
      </c>
      <c r="L26" s="18">
        <f t="shared" ref="L26" si="3">K26/E26</f>
        <v>0</v>
      </c>
      <c r="M26" s="17">
        <f>AVERAGE(M14:M25)</f>
        <v>84.4</v>
      </c>
      <c r="N26" s="19">
        <f>AVERAGE(N14:N25)</f>
        <v>0.79</v>
      </c>
    </row>
    <row r="28" spans="1:14" ht="120" customHeight="1" x14ac:dyDescent="0.2">
      <c r="A28" s="35" t="s">
        <v>26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</row>
    <row r="30" spans="1:14" x14ac:dyDescent="0.2">
      <c r="A30" s="12"/>
    </row>
    <row r="31" spans="1:14" x14ac:dyDescent="0.2">
      <c r="B31" s="29" t="s">
        <v>27</v>
      </c>
      <c r="C31" s="29"/>
      <c r="D31" s="29"/>
      <c r="G31" s="30" t="s">
        <v>28</v>
      </c>
      <c r="H31" s="30"/>
      <c r="I31" s="30"/>
      <c r="J31" s="30"/>
    </row>
    <row r="32" spans="1:14" ht="62.25" customHeight="1" x14ac:dyDescent="0.2">
      <c r="B32" s="31"/>
      <c r="C32" s="31"/>
      <c r="D32" s="31"/>
      <c r="G32" s="32"/>
      <c r="H32" s="32"/>
      <c r="I32" s="32"/>
      <c r="J32" s="32"/>
    </row>
    <row r="33" spans="1:10" hidden="1" x14ac:dyDescent="0.2">
      <c r="A33" s="25" t="e">
        <v>#REF!</v>
      </c>
      <c r="B33" s="25"/>
      <c r="C33" s="6"/>
      <c r="E33" s="25"/>
      <c r="F33" s="25"/>
      <c r="G33" s="25"/>
      <c r="H33" s="25"/>
    </row>
    <row r="34" spans="1:10" hidden="1" x14ac:dyDescent="0.2"/>
    <row r="35" spans="1:10" ht="45" customHeight="1" x14ac:dyDescent="0.2">
      <c r="B35" s="26" t="str">
        <f>B10</f>
        <v>MCA. EDITH FONSECA GUZMAN</v>
      </c>
      <c r="C35" s="26"/>
      <c r="D35" s="26"/>
      <c r="E35" s="13"/>
      <c r="F35" s="13"/>
      <c r="G35" s="26" t="s">
        <v>46</v>
      </c>
      <c r="H35" s="26"/>
      <c r="I35" s="26"/>
      <c r="J35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8:N28"/>
    <mergeCell ref="B32:D32"/>
    <mergeCell ref="G32:J32"/>
    <mergeCell ref="B31:D31"/>
    <mergeCell ref="G31:J31"/>
    <mergeCell ref="A33:B33"/>
    <mergeCell ref="E33:H33"/>
    <mergeCell ref="B35:D35"/>
    <mergeCell ref="G35:J35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tabSelected="1" topLeftCell="A5" zoomScale="70" zoomScaleNormal="70" zoomScaleSheetLayoutView="100" workbookViewId="0">
      <selection activeCell="Q19" sqref="Q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2"/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3</v>
      </c>
      <c r="C8" s="32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8" t="s">
        <v>7</v>
      </c>
      <c r="J8" s="38"/>
      <c r="K8" s="38"/>
      <c r="L8" s="32" t="str">
        <f>'1'!L8</f>
        <v>FEBRERO-JULIO 2023</v>
      </c>
      <c r="M8" s="32"/>
      <c r="N8" s="32"/>
    </row>
    <row r="10" spans="1:14" x14ac:dyDescent="0.2">
      <c r="A10" s="4" t="s">
        <v>8</v>
      </c>
      <c r="B10" s="32" t="str">
        <f>'1'!B10</f>
        <v>MCA. EDITH FONSECA GUZMAN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ht="25.5" x14ac:dyDescent="0.2">
      <c r="A14" s="9" t="str">
        <f>'1'!A14</f>
        <v>HABILIDADES DIRECTIVAS II</v>
      </c>
      <c r="B14" s="9"/>
      <c r="C14" s="9" t="str">
        <f>'1'!C14</f>
        <v>407-A</v>
      </c>
      <c r="D14" s="9" t="str">
        <f>'1'!D14</f>
        <v>IGEM</v>
      </c>
      <c r="E14" s="9">
        <f>'1'!E14</f>
        <v>26</v>
      </c>
      <c r="F14" s="9">
        <v>26</v>
      </c>
      <c r="G14" s="9">
        <v>0</v>
      </c>
      <c r="H14" s="10">
        <f t="shared" ref="H14:H22" si="0">F14/E14</f>
        <v>1</v>
      </c>
      <c r="I14" s="9">
        <f t="shared" ref="I14:I32" si="1">(E14-SUM(F14:G14))-K14</f>
        <v>0</v>
      </c>
      <c r="J14" s="10">
        <f t="shared" ref="J14:J32" si="2">I14/E14</f>
        <v>0</v>
      </c>
      <c r="K14" s="9"/>
      <c r="L14" s="10">
        <f t="shared" ref="L14:L32" si="3">K14/E14</f>
        <v>0</v>
      </c>
      <c r="M14" s="9">
        <v>68</v>
      </c>
      <c r="N14" s="15">
        <v>0.69</v>
      </c>
    </row>
    <row r="15" spans="1:14" s="11" customFormat="1" ht="25.5" x14ac:dyDescent="0.2">
      <c r="A15" s="9" t="s">
        <v>36</v>
      </c>
      <c r="B15" s="9"/>
      <c r="C15" s="9" t="s">
        <v>42</v>
      </c>
      <c r="D15" s="9" t="str">
        <f>'1'!D15</f>
        <v>IGEM</v>
      </c>
      <c r="E15" s="9">
        <v>26</v>
      </c>
      <c r="F15" s="9">
        <v>26</v>
      </c>
      <c r="G15" s="9">
        <v>0</v>
      </c>
      <c r="H15" s="10">
        <f t="shared" ref="H15:H22" si="4">F15/E15</f>
        <v>1</v>
      </c>
      <c r="I15" s="9">
        <f t="shared" si="1"/>
        <v>0</v>
      </c>
      <c r="J15" s="10">
        <f t="shared" si="2"/>
        <v>0</v>
      </c>
      <c r="K15" s="9"/>
      <c r="L15" s="10">
        <f t="shared" ref="L15" si="5">K15/E15</f>
        <v>0</v>
      </c>
      <c r="M15" s="9">
        <v>87</v>
      </c>
      <c r="N15" s="15">
        <v>0.87</v>
      </c>
    </row>
    <row r="16" spans="1:14" s="11" customFormat="1" ht="25.5" x14ac:dyDescent="0.2">
      <c r="A16" s="9" t="s">
        <v>33</v>
      </c>
      <c r="B16" s="9"/>
      <c r="C16" s="9" t="s">
        <v>35</v>
      </c>
      <c r="D16" s="9" t="str">
        <f>'1'!D16</f>
        <v>IGEM</v>
      </c>
      <c r="E16" s="9">
        <v>8</v>
      </c>
      <c r="F16" s="9">
        <v>7</v>
      </c>
      <c r="G16" s="9">
        <v>1</v>
      </c>
      <c r="H16" s="10">
        <f t="shared" si="4"/>
        <v>0.875</v>
      </c>
      <c r="I16" s="9">
        <f t="shared" si="1"/>
        <v>0</v>
      </c>
      <c r="J16" s="10">
        <f t="shared" si="2"/>
        <v>0</v>
      </c>
      <c r="K16" s="9"/>
      <c r="L16" s="10"/>
      <c r="M16" s="9">
        <v>90</v>
      </c>
      <c r="N16" s="15">
        <v>0.87</v>
      </c>
    </row>
    <row r="17" spans="1:14" s="11" customFormat="1" ht="25.5" x14ac:dyDescent="0.2">
      <c r="A17" s="9" t="str">
        <f>'1'!A15</f>
        <v>MERCADOTECNIA</v>
      </c>
      <c r="B17" s="9"/>
      <c r="C17" s="9" t="str">
        <f>'1'!C15</f>
        <v>507-A</v>
      </c>
      <c r="D17" s="9" t="str">
        <f>'1'!D17</f>
        <v>IGEM</v>
      </c>
      <c r="E17" s="9">
        <f>'1'!E15</f>
        <v>8</v>
      </c>
      <c r="F17" s="9">
        <v>7</v>
      </c>
      <c r="G17" s="9">
        <v>1</v>
      </c>
      <c r="H17" s="10">
        <f t="shared" si="4"/>
        <v>0.875</v>
      </c>
      <c r="I17" s="9">
        <f t="shared" si="1"/>
        <v>0</v>
      </c>
      <c r="J17" s="10">
        <f t="shared" si="2"/>
        <v>0</v>
      </c>
      <c r="K17" s="9"/>
      <c r="L17" s="10">
        <f t="shared" si="3"/>
        <v>0</v>
      </c>
      <c r="M17" s="9">
        <v>95</v>
      </c>
      <c r="N17" s="15">
        <v>0.71</v>
      </c>
    </row>
    <row r="18" spans="1:14" s="11" customFormat="1" ht="25.5" x14ac:dyDescent="0.2">
      <c r="A18" s="9" t="s">
        <v>37</v>
      </c>
      <c r="B18" s="9"/>
      <c r="C18" s="9" t="s">
        <v>40</v>
      </c>
      <c r="D18" s="9" t="str">
        <f>'1'!D18</f>
        <v>IGEM</v>
      </c>
      <c r="E18" s="9">
        <v>33</v>
      </c>
      <c r="F18" s="9">
        <v>32</v>
      </c>
      <c r="G18" s="9">
        <v>1</v>
      </c>
      <c r="H18" s="10">
        <f t="shared" si="4"/>
        <v>0.96969696969696972</v>
      </c>
      <c r="I18" s="9">
        <f t="shared" si="1"/>
        <v>0</v>
      </c>
      <c r="J18" s="10">
        <f t="shared" si="2"/>
        <v>0</v>
      </c>
      <c r="K18" s="9"/>
      <c r="L18" s="10"/>
      <c r="M18" s="9">
        <v>82</v>
      </c>
      <c r="N18" s="15">
        <v>0.81</v>
      </c>
    </row>
    <row r="19" spans="1:14" s="11" customFormat="1" ht="25.5" x14ac:dyDescent="0.2">
      <c r="A19" s="9" t="s">
        <v>37</v>
      </c>
      <c r="B19" s="9"/>
      <c r="C19" s="9" t="str">
        <f>'1'!C18</f>
        <v>607-A</v>
      </c>
      <c r="D19" s="9" t="str">
        <f>'1'!D19</f>
        <v>IGEM</v>
      </c>
      <c r="E19" s="9">
        <f>'1'!E18</f>
        <v>33</v>
      </c>
      <c r="F19" s="9">
        <v>32</v>
      </c>
      <c r="G19" s="9">
        <v>1</v>
      </c>
      <c r="H19" s="10">
        <f t="shared" si="4"/>
        <v>0.96969696969696972</v>
      </c>
      <c r="I19" s="9">
        <f t="shared" si="1"/>
        <v>0</v>
      </c>
      <c r="J19" s="10">
        <f t="shared" si="2"/>
        <v>0</v>
      </c>
      <c r="K19" s="9"/>
      <c r="L19" s="10">
        <f t="shared" si="3"/>
        <v>0</v>
      </c>
      <c r="M19" s="9">
        <v>68</v>
      </c>
      <c r="N19" s="15">
        <v>0.69</v>
      </c>
    </row>
    <row r="20" spans="1:14" s="11" customFormat="1" ht="25.5" x14ac:dyDescent="0.2">
      <c r="A20" s="9" t="s">
        <v>38</v>
      </c>
      <c r="B20" s="9"/>
      <c r="C20" s="9" t="s">
        <v>40</v>
      </c>
      <c r="D20" s="9" t="str">
        <f>'1'!D20</f>
        <v>IGEM</v>
      </c>
      <c r="E20" s="9">
        <v>32</v>
      </c>
      <c r="F20" s="9">
        <v>31</v>
      </c>
      <c r="G20" s="9">
        <v>1</v>
      </c>
      <c r="H20" s="10">
        <f t="shared" si="4"/>
        <v>0.96875</v>
      </c>
      <c r="I20" s="9">
        <f t="shared" si="1"/>
        <v>0</v>
      </c>
      <c r="J20" s="10">
        <f t="shared" si="2"/>
        <v>0</v>
      </c>
      <c r="K20" s="9"/>
      <c r="L20" s="10"/>
      <c r="M20" s="9">
        <v>87</v>
      </c>
      <c r="N20" s="15">
        <v>0.87</v>
      </c>
    </row>
    <row r="21" spans="1:14" s="11" customFormat="1" ht="25.5" x14ac:dyDescent="0.2">
      <c r="A21" s="9" t="str">
        <f>'1'!A19</f>
        <v>EL EMPRENDEDOR Y LA INNOVACIÓN</v>
      </c>
      <c r="B21" s="9"/>
      <c r="C21" s="9" t="str">
        <f>'1'!C19</f>
        <v>607-A</v>
      </c>
      <c r="D21" s="9" t="s">
        <v>34</v>
      </c>
      <c r="E21" s="9">
        <f>'1'!E19</f>
        <v>32</v>
      </c>
      <c r="F21" s="9">
        <v>32</v>
      </c>
      <c r="G21" s="9">
        <v>0</v>
      </c>
      <c r="H21" s="10">
        <f t="shared" si="4"/>
        <v>1</v>
      </c>
      <c r="I21" s="9">
        <f t="shared" si="1"/>
        <v>0</v>
      </c>
      <c r="J21" s="10">
        <f t="shared" si="2"/>
        <v>0</v>
      </c>
      <c r="K21" s="9"/>
      <c r="L21" s="10">
        <f t="shared" si="3"/>
        <v>0</v>
      </c>
      <c r="M21" s="9">
        <v>90</v>
      </c>
      <c r="N21" s="15">
        <v>0.87</v>
      </c>
    </row>
    <row r="22" spans="1:14" s="11" customFormat="1" ht="25.5" x14ac:dyDescent="0.2">
      <c r="A22" s="9" t="str">
        <f>'1'!A20</f>
        <v>MERCADOTECNIA  ESTRATEGICA Y COMERCIALIZACIÓN</v>
      </c>
      <c r="B22" s="9"/>
      <c r="C22" s="9" t="str">
        <f>'1'!C20</f>
        <v>807-B</v>
      </c>
      <c r="D22" s="9" t="s">
        <v>34</v>
      </c>
      <c r="E22" s="9">
        <f>'1'!E20</f>
        <v>22</v>
      </c>
      <c r="F22" s="9">
        <v>21</v>
      </c>
      <c r="G22" s="9">
        <v>1</v>
      </c>
      <c r="H22" s="10">
        <f t="shared" si="4"/>
        <v>0.95454545454545459</v>
      </c>
      <c r="I22" s="9">
        <f t="shared" si="1"/>
        <v>0</v>
      </c>
      <c r="J22" s="10">
        <f t="shared" si="2"/>
        <v>0</v>
      </c>
      <c r="K22" s="9"/>
      <c r="L22" s="10">
        <f t="shared" si="3"/>
        <v>0</v>
      </c>
      <c r="M22" s="9">
        <v>95</v>
      </c>
      <c r="N22" s="15">
        <v>0.71</v>
      </c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>
        <v>82</v>
      </c>
      <c r="N23" s="15">
        <v>0.81</v>
      </c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x14ac:dyDescent="0.2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s="11" customFormat="1" x14ac:dyDescent="0.2">
      <c r="A30" s="9"/>
      <c r="B30" s="9"/>
      <c r="C30" s="9"/>
      <c r="D30" s="9"/>
      <c r="E30" s="9"/>
      <c r="F30" s="9"/>
      <c r="G30" s="9"/>
      <c r="H30" s="10"/>
      <c r="I30" s="9"/>
      <c r="J30" s="10"/>
      <c r="K30" s="9"/>
      <c r="L30" s="10"/>
      <c r="M30" s="9"/>
      <c r="N30" s="15"/>
    </row>
    <row r="31" spans="1:14" s="11" customFormat="1" ht="16.5" customHeight="1" x14ac:dyDescent="0.2">
      <c r="A31" s="9"/>
      <c r="B31" s="9"/>
      <c r="C31" s="9"/>
      <c r="D31" s="9"/>
      <c r="E31" s="9"/>
      <c r="F31" s="9"/>
      <c r="G31" s="9"/>
      <c r="H31" s="10"/>
      <c r="I31" s="9"/>
      <c r="J31" s="10"/>
      <c r="K31" s="9"/>
      <c r="L31" s="10"/>
      <c r="M31" s="9"/>
      <c r="N31" s="15"/>
    </row>
    <row r="32" spans="1:14" ht="13.5" thickBot="1" x14ac:dyDescent="0.25">
      <c r="A32" s="16" t="s">
        <v>24</v>
      </c>
      <c r="B32" s="17" t="s">
        <v>25</v>
      </c>
      <c r="C32" s="17" t="s">
        <v>25</v>
      </c>
      <c r="D32" s="17" t="s">
        <v>25</v>
      </c>
      <c r="E32" s="17">
        <f>SUM(E14:E31)</f>
        <v>220</v>
      </c>
      <c r="F32" s="17">
        <f>SUM(F14:F31)</f>
        <v>214</v>
      </c>
      <c r="G32" s="17">
        <f>SUM(G14:G31)</f>
        <v>6</v>
      </c>
      <c r="H32" s="18">
        <f>SUM(F32:G32)/E32</f>
        <v>1</v>
      </c>
      <c r="I32" s="17">
        <f t="shared" si="1"/>
        <v>0</v>
      </c>
      <c r="J32" s="18">
        <f t="shared" si="2"/>
        <v>0</v>
      </c>
      <c r="K32" s="17">
        <f>SUM(K14:K31)</f>
        <v>0</v>
      </c>
      <c r="L32" s="18">
        <f t="shared" si="3"/>
        <v>0</v>
      </c>
      <c r="M32" s="17">
        <f>AVERAGE(M14:M31)</f>
        <v>84.4</v>
      </c>
      <c r="N32" s="19">
        <f>AVERAGE(N14:N31)</f>
        <v>0.79</v>
      </c>
    </row>
    <row r="34" spans="1:14" ht="120" customHeight="1" x14ac:dyDescent="0.2">
      <c r="A34" s="35" t="s">
        <v>26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</row>
    <row r="36" spans="1:14" x14ac:dyDescent="0.2">
      <c r="A36" s="12"/>
    </row>
    <row r="37" spans="1:14" x14ac:dyDescent="0.2">
      <c r="B37" s="29" t="s">
        <v>27</v>
      </c>
      <c r="C37" s="29"/>
      <c r="D37" s="29"/>
      <c r="G37" s="30" t="s">
        <v>28</v>
      </c>
      <c r="H37" s="30"/>
      <c r="I37" s="30"/>
      <c r="J37" s="30"/>
    </row>
    <row r="38" spans="1:14" ht="62.25" customHeight="1" x14ac:dyDescent="0.2">
      <c r="B38" s="31"/>
      <c r="C38" s="31"/>
      <c r="D38" s="31"/>
      <c r="G38" s="32"/>
      <c r="H38" s="32"/>
      <c r="I38" s="32"/>
      <c r="J38" s="32"/>
    </row>
    <row r="39" spans="1:14" hidden="1" x14ac:dyDescent="0.2">
      <c r="A39" s="25" t="e">
        <v>#REF!</v>
      </c>
      <c r="B39" s="25"/>
      <c r="C39" s="6"/>
      <c r="E39" s="25"/>
      <c r="F39" s="25"/>
      <c r="G39" s="25"/>
      <c r="H39" s="25"/>
    </row>
    <row r="40" spans="1:14" hidden="1" x14ac:dyDescent="0.2"/>
    <row r="41" spans="1:14" ht="45" customHeight="1" x14ac:dyDescent="0.2">
      <c r="B41" s="26" t="str">
        <f>B10</f>
        <v>MCA. EDITH FONSECA GUZMAN</v>
      </c>
      <c r="C41" s="26"/>
      <c r="D41" s="26"/>
      <c r="E41" s="13"/>
      <c r="F41" s="13"/>
      <c r="G41" s="26"/>
      <c r="H41" s="26"/>
      <c r="I41" s="26"/>
      <c r="J41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4:N34"/>
    <mergeCell ref="B38:D38"/>
    <mergeCell ref="G38:J38"/>
    <mergeCell ref="B37:D37"/>
    <mergeCell ref="G37:J37"/>
    <mergeCell ref="A39:B39"/>
    <mergeCell ref="E39:H39"/>
    <mergeCell ref="B41:D41"/>
    <mergeCell ref="G41:J41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2"/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4</v>
      </c>
      <c r="C8" s="32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8" t="s">
        <v>7</v>
      </c>
      <c r="J8" s="38"/>
      <c r="K8" s="38"/>
      <c r="L8" s="32" t="str">
        <f>'1'!L8</f>
        <v>FEBRERO-JULIO 2023</v>
      </c>
      <c r="M8" s="32"/>
      <c r="N8" s="32"/>
    </row>
    <row r="10" spans="1:14" x14ac:dyDescent="0.2">
      <c r="A10" s="4" t="s">
        <v>8</v>
      </c>
      <c r="B10" s="32" t="str">
        <f>'1'!B10</f>
        <v>MCA. EDITH FONSECA GUZMAN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ht="25.5" x14ac:dyDescent="0.2">
      <c r="A14" s="9" t="str">
        <f>'1'!A14</f>
        <v>HABILIDADES DIRECTIVAS II</v>
      </c>
      <c r="B14" s="9"/>
      <c r="C14" s="9" t="str">
        <f>'1'!C14</f>
        <v>407-A</v>
      </c>
      <c r="D14" s="9" t="str">
        <f>'1'!D14</f>
        <v>IGEM</v>
      </c>
      <c r="E14" s="9">
        <f>'1'!E14</f>
        <v>26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MERCADOTECNIA</v>
      </c>
      <c r="B15" s="9"/>
      <c r="C15" s="9" t="str">
        <f>'1'!C15</f>
        <v>507-A</v>
      </c>
      <c r="D15" s="9" t="str">
        <f>'1'!D15</f>
        <v>IGEM</v>
      </c>
      <c r="E15" s="9">
        <f>'1'!E15</f>
        <v>8</v>
      </c>
      <c r="F15" s="9"/>
      <c r="G15" s="9"/>
      <c r="H15" s="10">
        <f t="shared" si="0"/>
        <v>0</v>
      </c>
      <c r="I15" s="9">
        <f t="shared" si="1"/>
        <v>8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'1'!A18</f>
        <v>DISEÑO ORGANIZACIONAL</v>
      </c>
      <c r="B16" s="9"/>
      <c r="C16" s="9" t="str">
        <f>'1'!C18</f>
        <v>607-A</v>
      </c>
      <c r="D16" s="9" t="str">
        <f>'1'!D18</f>
        <v>IGEM</v>
      </c>
      <c r="E16" s="9">
        <f>'1'!E18</f>
        <v>33</v>
      </c>
      <c r="F16" s="9"/>
      <c r="G16" s="9"/>
      <c r="H16" s="10">
        <f t="shared" si="0"/>
        <v>0</v>
      </c>
      <c r="I16" s="9">
        <f t="shared" si="1"/>
        <v>33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'1'!A19</f>
        <v>EL EMPRENDEDOR Y LA INNOVACIÓN</v>
      </c>
      <c r="B17" s="9"/>
      <c r="C17" s="9" t="str">
        <f>'1'!C19</f>
        <v>607-A</v>
      </c>
      <c r="D17" s="9" t="str">
        <f>'1'!D19</f>
        <v>IGEM</v>
      </c>
      <c r="E17" s="9">
        <f>'1'!E19</f>
        <v>32</v>
      </c>
      <c r="F17" s="9"/>
      <c r="G17" s="9"/>
      <c r="H17" s="10">
        <f t="shared" si="0"/>
        <v>0</v>
      </c>
      <c r="I17" s="9">
        <f t="shared" si="1"/>
        <v>32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'1'!A20</f>
        <v>MERCADOTECNIA  ESTRATEGICA Y COMERCIALIZACIÓN</v>
      </c>
      <c r="B18" s="9"/>
      <c r="C18" s="9" t="str">
        <f>'1'!C20</f>
        <v>807-B</v>
      </c>
      <c r="D18" s="9" t="str">
        <f>'1'!D20</f>
        <v>IGEM</v>
      </c>
      <c r="E18" s="9">
        <f>'1'!E20</f>
        <v>22</v>
      </c>
      <c r="F18" s="9"/>
      <c r="G18" s="9"/>
      <c r="H18" s="10">
        <f t="shared" si="0"/>
        <v>0</v>
      </c>
      <c r="I18" s="9">
        <f t="shared" si="1"/>
        <v>22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e">
        <f>'1'!#REF!</f>
        <v>#REF!</v>
      </c>
      <c r="B19" s="9"/>
      <c r="C19" s="9" t="e">
        <f>'1'!#REF!</f>
        <v>#REF!</v>
      </c>
      <c r="D19" s="9" t="e">
        <f>'1'!#REF!</f>
        <v>#REF!</v>
      </c>
      <c r="E19" s="9" t="e">
        <f>'1'!#REF!</f>
        <v>#REF!</v>
      </c>
      <c r="F19" s="9"/>
      <c r="G19" s="9"/>
      <c r="H19" s="10" t="e">
        <f t="shared" si="0"/>
        <v>#REF!</v>
      </c>
      <c r="I19" s="9" t="e">
        <f t="shared" si="1"/>
        <v>#REF!</v>
      </c>
      <c r="J19" s="10" t="e">
        <f t="shared" si="2"/>
        <v>#REF!</v>
      </c>
      <c r="K19" s="9"/>
      <c r="L19" s="10" t="e">
        <f t="shared" si="3"/>
        <v>#REF!</v>
      </c>
      <c r="M19" s="9"/>
      <c r="N19" s="15"/>
    </row>
    <row r="20" spans="1:14" s="11" customFormat="1" x14ac:dyDescent="0.2">
      <c r="A20" s="9" t="e">
        <f>'1'!#REF!</f>
        <v>#REF!</v>
      </c>
      <c r="B20" s="9"/>
      <c r="C20" s="9" t="e">
        <f>'1'!#REF!</f>
        <v>#REF!</v>
      </c>
      <c r="D20" s="9" t="e">
        <f>'1'!#REF!</f>
        <v>#REF!</v>
      </c>
      <c r="E20" s="9" t="e">
        <f>'1'!#REF!</f>
        <v>#REF!</v>
      </c>
      <c r="F20" s="9"/>
      <c r="G20" s="9"/>
      <c r="H20" s="10" t="e">
        <f t="shared" si="0"/>
        <v>#REF!</v>
      </c>
      <c r="I20" s="9" t="e">
        <f t="shared" si="1"/>
        <v>#REF!</v>
      </c>
      <c r="J20" s="10" t="e">
        <f t="shared" si="2"/>
        <v>#REF!</v>
      </c>
      <c r="K20" s="9"/>
      <c r="L20" s="10" t="e">
        <f t="shared" si="3"/>
        <v>#REF!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">
      <c r="B34" s="31"/>
      <c r="C34" s="31"/>
      <c r="D34" s="31"/>
      <c r="G34" s="32"/>
      <c r="H34" s="32"/>
      <c r="I34" s="32"/>
      <c r="J34" s="32"/>
    </row>
    <row r="35" spans="1:10" hidden="1" x14ac:dyDescent="0.2">
      <c r="A35" s="25" t="e">
        <v>#REF!</v>
      </c>
      <c r="B35" s="25"/>
      <c r="C35" s="6"/>
      <c r="E35" s="25"/>
      <c r="F35" s="25"/>
      <c r="G35" s="25"/>
      <c r="H35" s="25"/>
    </row>
    <row r="36" spans="1:10" hidden="1" x14ac:dyDescent="0.2"/>
    <row r="37" spans="1:10" ht="45" customHeight="1" x14ac:dyDescent="0.2">
      <c r="B37" s="26" t="str">
        <f>B10</f>
        <v>MCA. EDITH FONSECA GUZMAN</v>
      </c>
      <c r="C37" s="26"/>
      <c r="D37" s="26"/>
      <c r="E37" s="13"/>
      <c r="F37" s="13"/>
      <c r="G37" s="26"/>
      <c r="H37" s="26"/>
      <c r="I37" s="26"/>
      <c r="J37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2"/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 t="s">
        <v>29</v>
      </c>
      <c r="C8" s="32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8" t="s">
        <v>7</v>
      </c>
      <c r="J8" s="38"/>
      <c r="K8" s="38"/>
      <c r="L8" s="32" t="str">
        <f>'1'!L8</f>
        <v>FEBRERO-JULIO 2023</v>
      </c>
      <c r="M8" s="32"/>
      <c r="N8" s="32"/>
    </row>
    <row r="10" spans="1:14" x14ac:dyDescent="0.2">
      <c r="A10" s="4" t="s">
        <v>8</v>
      </c>
      <c r="B10" s="32" t="str">
        <f>'1'!B10</f>
        <v>MCA. EDITH FONSECA GUZMAN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ht="25.5" x14ac:dyDescent="0.2">
      <c r="A14" s="9" t="str">
        <f>'1'!A14</f>
        <v>HABILIDADES DIRECTIVAS II</v>
      </c>
      <c r="B14" s="9"/>
      <c r="C14" s="9" t="str">
        <f>'1'!C14</f>
        <v>407-A</v>
      </c>
      <c r="D14" s="9" t="str">
        <f>'1'!D14</f>
        <v>IGEM</v>
      </c>
      <c r="E14" s="9">
        <f>'1'!E14</f>
        <v>26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MERCADOTECNIA</v>
      </c>
      <c r="B15" s="9"/>
      <c r="C15" s="9" t="str">
        <f>'1'!C15</f>
        <v>507-A</v>
      </c>
      <c r="D15" s="9" t="str">
        <f>'1'!D15</f>
        <v>IGEM</v>
      </c>
      <c r="E15" s="9">
        <f>'1'!E15</f>
        <v>8</v>
      </c>
      <c r="F15" s="9"/>
      <c r="G15" s="9"/>
      <c r="H15" s="10">
        <f t="shared" si="0"/>
        <v>0</v>
      </c>
      <c r="I15" s="9">
        <f t="shared" si="1"/>
        <v>8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'1'!A18</f>
        <v>DISEÑO ORGANIZACIONAL</v>
      </c>
      <c r="B16" s="9"/>
      <c r="C16" s="9" t="str">
        <f>'1'!C18</f>
        <v>607-A</v>
      </c>
      <c r="D16" s="9" t="str">
        <f>'1'!D18</f>
        <v>IGEM</v>
      </c>
      <c r="E16" s="9">
        <f>'1'!E18</f>
        <v>33</v>
      </c>
      <c r="F16" s="9"/>
      <c r="G16" s="9"/>
      <c r="H16" s="10">
        <f t="shared" si="0"/>
        <v>0</v>
      </c>
      <c r="I16" s="9">
        <f t="shared" si="1"/>
        <v>33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'1'!A19</f>
        <v>EL EMPRENDEDOR Y LA INNOVACIÓN</v>
      </c>
      <c r="B17" s="9"/>
      <c r="C17" s="9" t="str">
        <f>'1'!C19</f>
        <v>607-A</v>
      </c>
      <c r="D17" s="9" t="str">
        <f>'1'!D19</f>
        <v>IGEM</v>
      </c>
      <c r="E17" s="9">
        <f>'1'!E19</f>
        <v>32</v>
      </c>
      <c r="F17" s="9"/>
      <c r="G17" s="9"/>
      <c r="H17" s="10">
        <f t="shared" si="0"/>
        <v>0</v>
      </c>
      <c r="I17" s="9">
        <f t="shared" si="1"/>
        <v>32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'1'!A20</f>
        <v>MERCADOTECNIA  ESTRATEGICA Y COMERCIALIZACIÓN</v>
      </c>
      <c r="B18" s="9"/>
      <c r="C18" s="9" t="str">
        <f>'1'!C20</f>
        <v>807-B</v>
      </c>
      <c r="D18" s="9" t="str">
        <f>'1'!D20</f>
        <v>IGEM</v>
      </c>
      <c r="E18" s="9">
        <f>'1'!E20</f>
        <v>22</v>
      </c>
      <c r="F18" s="9"/>
      <c r="G18" s="9"/>
      <c r="H18" s="10">
        <f t="shared" si="0"/>
        <v>0</v>
      </c>
      <c r="I18" s="9">
        <f t="shared" si="1"/>
        <v>22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e">
        <f>'1'!#REF!</f>
        <v>#REF!</v>
      </c>
      <c r="B19" s="9"/>
      <c r="C19" s="9" t="e">
        <f>'1'!#REF!</f>
        <v>#REF!</v>
      </c>
      <c r="D19" s="9" t="e">
        <f>'1'!#REF!</f>
        <v>#REF!</v>
      </c>
      <c r="E19" s="9" t="e">
        <f>'1'!#REF!</f>
        <v>#REF!</v>
      </c>
      <c r="F19" s="9"/>
      <c r="G19" s="9"/>
      <c r="H19" s="10" t="e">
        <f t="shared" si="0"/>
        <v>#REF!</v>
      </c>
      <c r="I19" s="9" t="e">
        <f t="shared" si="1"/>
        <v>#REF!</v>
      </c>
      <c r="J19" s="10" t="e">
        <f t="shared" si="2"/>
        <v>#REF!</v>
      </c>
      <c r="K19" s="9"/>
      <c r="L19" s="10" t="e">
        <f t="shared" si="3"/>
        <v>#REF!</v>
      </c>
      <c r="M19" s="9"/>
      <c r="N19" s="15"/>
    </row>
    <row r="20" spans="1:14" s="11" customFormat="1" x14ac:dyDescent="0.2">
      <c r="A20" s="9" t="e">
        <f>'1'!#REF!</f>
        <v>#REF!</v>
      </c>
      <c r="B20" s="9"/>
      <c r="C20" s="9" t="e">
        <f>'1'!#REF!</f>
        <v>#REF!</v>
      </c>
      <c r="D20" s="9" t="e">
        <f>'1'!#REF!</f>
        <v>#REF!</v>
      </c>
      <c r="E20" s="9" t="e">
        <f>'1'!#REF!</f>
        <v>#REF!</v>
      </c>
      <c r="F20" s="9"/>
      <c r="G20" s="9"/>
      <c r="H20" s="10" t="e">
        <f t="shared" si="0"/>
        <v>#REF!</v>
      </c>
      <c r="I20" s="9" t="e">
        <f t="shared" si="1"/>
        <v>#REF!</v>
      </c>
      <c r="J20" s="10" t="e">
        <f t="shared" si="2"/>
        <v>#REF!</v>
      </c>
      <c r="K20" s="9"/>
      <c r="L20" s="10" t="e">
        <f t="shared" si="3"/>
        <v>#REF!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">
      <c r="B34" s="31"/>
      <c r="C34" s="31"/>
      <c r="D34" s="31"/>
      <c r="G34" s="32"/>
      <c r="H34" s="32"/>
      <c r="I34" s="32"/>
      <c r="J34" s="32"/>
    </row>
    <row r="35" spans="1:10" hidden="1" x14ac:dyDescent="0.2">
      <c r="A35" s="25" t="e">
        <v>#REF!</v>
      </c>
      <c r="B35" s="25"/>
      <c r="C35" s="6"/>
      <c r="E35" s="25"/>
      <c r="F35" s="25"/>
      <c r="G35" s="25"/>
      <c r="H35" s="25"/>
    </row>
    <row r="36" spans="1:10" hidden="1" x14ac:dyDescent="0.2"/>
    <row r="37" spans="1:10" ht="45" customHeight="1" x14ac:dyDescent="0.2">
      <c r="B37" s="26" t="str">
        <f>B10</f>
        <v>MCA. EDITH FONSECA GUZMAN</v>
      </c>
      <c r="C37" s="26"/>
      <c r="D37" s="26"/>
      <c r="E37" s="13"/>
      <c r="F37" s="13"/>
      <c r="G37" s="26"/>
      <c r="H37" s="26"/>
      <c r="I37" s="26"/>
      <c r="J37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Edith Fonseca Guzman</cp:lastModifiedBy>
  <cp:revision/>
  <dcterms:created xsi:type="dcterms:W3CDTF">2021-11-22T14:45:25Z</dcterms:created>
  <dcterms:modified xsi:type="dcterms:W3CDTF">2023-06-01T03:33:46Z</dcterms:modified>
  <cp:category/>
  <cp:contentStatus/>
</cp:coreProperties>
</file>