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FEB-JUN 2023\"/>
    </mc:Choice>
  </mc:AlternateContent>
  <bookViews>
    <workbookView xWindow="-120" yWindow="-120" windowWidth="20730" windowHeight="11160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28" i="25" l="1"/>
  <c r="M28" i="25"/>
  <c r="K28" i="25"/>
  <c r="G28" i="25"/>
  <c r="F28" i="25"/>
  <c r="E27" i="25"/>
  <c r="I27" i="25" s="1"/>
  <c r="J27" i="25" s="1"/>
  <c r="D27" i="25"/>
  <c r="C27" i="25"/>
  <c r="A27" i="25"/>
  <c r="E26" i="25"/>
  <c r="I26" i="25" s="1"/>
  <c r="J26" i="25" s="1"/>
  <c r="D26" i="25"/>
  <c r="C26" i="25"/>
  <c r="A26" i="25"/>
  <c r="E25" i="25"/>
  <c r="I25" i="25" s="1"/>
  <c r="J25" i="25" s="1"/>
  <c r="D25" i="25"/>
  <c r="C25" i="25"/>
  <c r="A25" i="25"/>
  <c r="E24" i="25"/>
  <c r="I24" i="25" s="1"/>
  <c r="J24" i="25" s="1"/>
  <c r="D24" i="25"/>
  <c r="C24" i="25"/>
  <c r="A24" i="25"/>
  <c r="E23" i="25"/>
  <c r="I23" i="25" s="1"/>
  <c r="J23" i="25" s="1"/>
  <c r="D23" i="25"/>
  <c r="C23" i="25"/>
  <c r="A23" i="25"/>
  <c r="E22" i="25"/>
  <c r="I22" i="25" s="1"/>
  <c r="J22" i="25" s="1"/>
  <c r="D22" i="25"/>
  <c r="C22" i="25"/>
  <c r="A22" i="25"/>
  <c r="E21" i="25"/>
  <c r="I21" i="25" s="1"/>
  <c r="J21" i="25" s="1"/>
  <c r="D21" i="25"/>
  <c r="C21" i="25"/>
  <c r="A21" i="25"/>
  <c r="E20" i="25"/>
  <c r="I20" i="25" s="1"/>
  <c r="J20" i="25" s="1"/>
  <c r="D20" i="25"/>
  <c r="C20" i="25"/>
  <c r="A20" i="25"/>
  <c r="E19" i="25"/>
  <c r="I19" i="25" s="1"/>
  <c r="J19" i="25" s="1"/>
  <c r="D19" i="25"/>
  <c r="C19" i="25"/>
  <c r="A19" i="25"/>
  <c r="I18" i="25"/>
  <c r="J18" i="25" s="1"/>
  <c r="I17" i="25"/>
  <c r="J17" i="25" s="1"/>
  <c r="I16" i="25"/>
  <c r="J16" i="25" s="1"/>
  <c r="I15" i="25"/>
  <c r="J15" i="25" s="1"/>
  <c r="I14" i="25"/>
  <c r="J14" i="25" s="1"/>
  <c r="B37" i="25"/>
  <c r="N28" i="24"/>
  <c r="M28" i="24"/>
  <c r="K28" i="24"/>
  <c r="G28" i="24"/>
  <c r="F28" i="24"/>
  <c r="E27" i="24"/>
  <c r="I27" i="24" s="1"/>
  <c r="J27" i="24" s="1"/>
  <c r="D27" i="24"/>
  <c r="C27" i="24"/>
  <c r="A27" i="24"/>
  <c r="E26" i="24"/>
  <c r="I26" i="24" s="1"/>
  <c r="J26" i="24" s="1"/>
  <c r="D26" i="24"/>
  <c r="C26" i="24"/>
  <c r="A26" i="24"/>
  <c r="E25" i="24"/>
  <c r="I25" i="24" s="1"/>
  <c r="J25" i="24" s="1"/>
  <c r="D25" i="24"/>
  <c r="C25" i="24"/>
  <c r="A25" i="24"/>
  <c r="E24" i="24"/>
  <c r="I24" i="24" s="1"/>
  <c r="J24" i="24" s="1"/>
  <c r="D24" i="24"/>
  <c r="C24" i="24"/>
  <c r="A24" i="24"/>
  <c r="E23" i="24"/>
  <c r="I23" i="24" s="1"/>
  <c r="J23" i="24" s="1"/>
  <c r="D23" i="24"/>
  <c r="C23" i="24"/>
  <c r="A23" i="24"/>
  <c r="E22" i="24"/>
  <c r="I22" i="24" s="1"/>
  <c r="J22" i="24" s="1"/>
  <c r="D22" i="24"/>
  <c r="C22" i="24"/>
  <c r="A22" i="24"/>
  <c r="E21" i="24"/>
  <c r="I21" i="24" s="1"/>
  <c r="J21" i="24" s="1"/>
  <c r="D21" i="24"/>
  <c r="C21" i="24"/>
  <c r="A21" i="24"/>
  <c r="E20" i="24"/>
  <c r="I20" i="24" s="1"/>
  <c r="J20" i="24" s="1"/>
  <c r="D20" i="24"/>
  <c r="C20" i="24"/>
  <c r="A20" i="24"/>
  <c r="E19" i="24"/>
  <c r="I19" i="24" s="1"/>
  <c r="J19" i="24" s="1"/>
  <c r="D19" i="24"/>
  <c r="C19" i="24"/>
  <c r="A19" i="24"/>
  <c r="E18" i="24"/>
  <c r="I18" i="24" s="1"/>
  <c r="J18" i="24" s="1"/>
  <c r="D18" i="24"/>
  <c r="C18" i="24"/>
  <c r="A18" i="24"/>
  <c r="E17" i="24"/>
  <c r="I17" i="24" s="1"/>
  <c r="J17" i="24" s="1"/>
  <c r="D17" i="24"/>
  <c r="C17" i="24"/>
  <c r="A17" i="24"/>
  <c r="E16" i="24"/>
  <c r="I16" i="24" s="1"/>
  <c r="J16" i="24" s="1"/>
  <c r="D16" i="24"/>
  <c r="C16" i="24"/>
  <c r="A16" i="24"/>
  <c r="E15" i="24"/>
  <c r="I15" i="24" s="1"/>
  <c r="J15" i="24" s="1"/>
  <c r="D15" i="24"/>
  <c r="C15" i="24"/>
  <c r="A15" i="24"/>
  <c r="E14" i="24"/>
  <c r="I14" i="24" s="1"/>
  <c r="J14" i="24" s="1"/>
  <c r="D14" i="24"/>
  <c r="C14" i="24"/>
  <c r="A14" i="24"/>
  <c r="B10" i="24"/>
  <c r="B37" i="24" s="1"/>
  <c r="L8" i="24"/>
  <c r="H8" i="24"/>
  <c r="E8" i="24"/>
  <c r="N28" i="23"/>
  <c r="M28" i="23"/>
  <c r="K28" i="23"/>
  <c r="G28" i="23"/>
  <c r="F28" i="23"/>
  <c r="E27" i="23"/>
  <c r="I27" i="23" s="1"/>
  <c r="J27" i="23" s="1"/>
  <c r="D27" i="23"/>
  <c r="C27" i="23"/>
  <c r="A27" i="23"/>
  <c r="E26" i="23"/>
  <c r="I26" i="23" s="1"/>
  <c r="J26" i="23" s="1"/>
  <c r="D26" i="23"/>
  <c r="C26" i="23"/>
  <c r="A26" i="23"/>
  <c r="E25" i="23"/>
  <c r="I25" i="23" s="1"/>
  <c r="J25" i="23" s="1"/>
  <c r="D25" i="23"/>
  <c r="C25" i="23"/>
  <c r="A25" i="23"/>
  <c r="E24" i="23"/>
  <c r="I24" i="23" s="1"/>
  <c r="J24" i="23" s="1"/>
  <c r="D24" i="23"/>
  <c r="C24" i="23"/>
  <c r="A24" i="23"/>
  <c r="E23" i="23"/>
  <c r="I23" i="23" s="1"/>
  <c r="J23" i="23" s="1"/>
  <c r="D23" i="23"/>
  <c r="C23" i="23"/>
  <c r="A23" i="23"/>
  <c r="E22" i="23"/>
  <c r="I22" i="23" s="1"/>
  <c r="J22" i="23" s="1"/>
  <c r="D22" i="23"/>
  <c r="C22" i="23"/>
  <c r="A22" i="23"/>
  <c r="E21" i="23"/>
  <c r="I21" i="23" s="1"/>
  <c r="J21" i="23" s="1"/>
  <c r="D21" i="23"/>
  <c r="C21" i="23"/>
  <c r="A21" i="23"/>
  <c r="E20" i="23"/>
  <c r="I20" i="23" s="1"/>
  <c r="J20" i="23" s="1"/>
  <c r="D20" i="23"/>
  <c r="C20" i="23"/>
  <c r="A20" i="23"/>
  <c r="E19" i="23"/>
  <c r="I19" i="23" s="1"/>
  <c r="J19" i="23" s="1"/>
  <c r="D19" i="23"/>
  <c r="C19" i="23"/>
  <c r="A19" i="23"/>
  <c r="E18" i="23"/>
  <c r="I18" i="23" s="1"/>
  <c r="J18" i="23" s="1"/>
  <c r="D18" i="23"/>
  <c r="C18" i="23"/>
  <c r="A18" i="23"/>
  <c r="E17" i="23"/>
  <c r="I17" i="23" s="1"/>
  <c r="J17" i="23" s="1"/>
  <c r="D17" i="23"/>
  <c r="C17" i="23"/>
  <c r="A17" i="23"/>
  <c r="E16" i="23"/>
  <c r="I16" i="23" s="1"/>
  <c r="J16" i="23" s="1"/>
  <c r="D16" i="23"/>
  <c r="C16" i="23"/>
  <c r="A16" i="23"/>
  <c r="E15" i="23"/>
  <c r="I15" i="23" s="1"/>
  <c r="J15" i="23" s="1"/>
  <c r="D15" i="23"/>
  <c r="C15" i="23"/>
  <c r="A15" i="23"/>
  <c r="E14" i="23"/>
  <c r="I14" i="23" s="1"/>
  <c r="J14" i="23" s="1"/>
  <c r="D14" i="23"/>
  <c r="C14" i="23"/>
  <c r="A14" i="23"/>
  <c r="B10" i="23"/>
  <c r="B37" i="23" s="1"/>
  <c r="L8" i="23"/>
  <c r="H8" i="23"/>
  <c r="E8" i="23"/>
  <c r="A15" i="22"/>
  <c r="C15" i="22"/>
  <c r="D15" i="22"/>
  <c r="E15" i="22"/>
  <c r="A16" i="22"/>
  <c r="C16" i="22"/>
  <c r="D16" i="22"/>
  <c r="E16" i="22"/>
  <c r="A17" i="22"/>
  <c r="C17" i="22"/>
  <c r="D17" i="22"/>
  <c r="E17" i="22"/>
  <c r="A18" i="22"/>
  <c r="C18" i="22"/>
  <c r="D18" i="22"/>
  <c r="E18" i="22"/>
  <c r="L18" i="22" s="1"/>
  <c r="A19" i="22"/>
  <c r="C19" i="22"/>
  <c r="D19" i="22"/>
  <c r="E19" i="22"/>
  <c r="A20" i="22"/>
  <c r="C20" i="22"/>
  <c r="D20" i="22"/>
  <c r="E20" i="22"/>
  <c r="A21" i="22"/>
  <c r="C21" i="22"/>
  <c r="D21" i="22"/>
  <c r="E21" i="22"/>
  <c r="A22" i="22"/>
  <c r="C22" i="22"/>
  <c r="D22" i="22"/>
  <c r="E22" i="22"/>
  <c r="L22" i="22" s="1"/>
  <c r="A23" i="22"/>
  <c r="C23" i="22"/>
  <c r="D23" i="22"/>
  <c r="E23" i="22"/>
  <c r="A24" i="22"/>
  <c r="C24" i="22"/>
  <c r="D24" i="22"/>
  <c r="E24" i="22"/>
  <c r="A25" i="22"/>
  <c r="C25" i="22"/>
  <c r="D25" i="22"/>
  <c r="E25" i="22"/>
  <c r="A26" i="22"/>
  <c r="C26" i="22"/>
  <c r="D26" i="22"/>
  <c r="E26" i="22"/>
  <c r="L26" i="22" s="1"/>
  <c r="A27" i="22"/>
  <c r="C27" i="22"/>
  <c r="D27" i="22"/>
  <c r="E27" i="22"/>
  <c r="C14" i="22"/>
  <c r="D14" i="22"/>
  <c r="E14" i="22"/>
  <c r="H14" i="22" s="1"/>
  <c r="A14" i="22"/>
  <c r="B10" i="22"/>
  <c r="B37" i="22"/>
  <c r="L8" i="22"/>
  <c r="H8" i="22"/>
  <c r="E8" i="22"/>
  <c r="N28" i="22"/>
  <c r="M28" i="22"/>
  <c r="K28" i="22"/>
  <c r="G28" i="22"/>
  <c r="F28" i="22"/>
  <c r="L27" i="22"/>
  <c r="I27" i="22"/>
  <c r="J27" i="22" s="1"/>
  <c r="H27" i="22"/>
  <c r="L25" i="22"/>
  <c r="I25" i="22"/>
  <c r="J25" i="22" s="1"/>
  <c r="H25" i="22"/>
  <c r="L24" i="22"/>
  <c r="I24" i="22"/>
  <c r="J24" i="22" s="1"/>
  <c r="H24" i="22"/>
  <c r="L23" i="22"/>
  <c r="I23" i="22"/>
  <c r="J23" i="22" s="1"/>
  <c r="H23" i="22"/>
  <c r="L21" i="22"/>
  <c r="I21" i="22"/>
  <c r="J21" i="22" s="1"/>
  <c r="H21" i="22"/>
  <c r="L20" i="22"/>
  <c r="I20" i="22"/>
  <c r="J20" i="22" s="1"/>
  <c r="H20" i="22"/>
  <c r="L19" i="22"/>
  <c r="I19" i="22"/>
  <c r="J19" i="22" s="1"/>
  <c r="H19" i="22"/>
  <c r="L17" i="22"/>
  <c r="I17" i="22"/>
  <c r="J17" i="22" s="1"/>
  <c r="H17" i="22"/>
  <c r="L16" i="22"/>
  <c r="I16" i="22"/>
  <c r="J16" i="22" s="1"/>
  <c r="H16" i="22"/>
  <c r="L15" i="22"/>
  <c r="I15" i="22"/>
  <c r="J15" i="22" s="1"/>
  <c r="H15" i="22"/>
  <c r="I14" i="22"/>
  <c r="J14" i="22" s="1"/>
  <c r="N28" i="10"/>
  <c r="M28" i="10"/>
  <c r="K28" i="10"/>
  <c r="G28" i="10"/>
  <c r="F28" i="10"/>
  <c r="E28" i="10"/>
  <c r="I27" i="10"/>
  <c r="I26" i="10"/>
  <c r="I25" i="10"/>
  <c r="I24" i="10"/>
  <c r="I23" i="10"/>
  <c r="I22" i="10"/>
  <c r="I21" i="10"/>
  <c r="L14" i="10"/>
  <c r="L14" i="25" l="1"/>
  <c r="L15" i="25"/>
  <c r="L16" i="25"/>
  <c r="L17" i="25"/>
  <c r="L18" i="25"/>
  <c r="L19" i="25"/>
  <c r="L20" i="25"/>
  <c r="L21" i="25"/>
  <c r="L22" i="25"/>
  <c r="L23" i="25"/>
  <c r="L24" i="25"/>
  <c r="L25" i="25"/>
  <c r="L26" i="25"/>
  <c r="L27" i="25"/>
  <c r="H14" i="25"/>
  <c r="H15" i="25"/>
  <c r="H16" i="25"/>
  <c r="H17" i="25"/>
  <c r="H18" i="25"/>
  <c r="H19" i="25"/>
  <c r="H20" i="25"/>
  <c r="H21" i="25"/>
  <c r="H22" i="25"/>
  <c r="H23" i="25"/>
  <c r="H24" i="25"/>
  <c r="H25" i="25"/>
  <c r="H26" i="25"/>
  <c r="H27" i="25"/>
  <c r="E28" i="25"/>
  <c r="L14" i="24"/>
  <c r="L15" i="24"/>
  <c r="L16" i="24"/>
  <c r="L17" i="24"/>
  <c r="L18" i="24"/>
  <c r="L19" i="24"/>
  <c r="L20" i="24"/>
  <c r="L21" i="24"/>
  <c r="L22" i="24"/>
  <c r="L23" i="24"/>
  <c r="L24" i="24"/>
  <c r="L25" i="24"/>
  <c r="L26" i="24"/>
  <c r="L27" i="24"/>
  <c r="H14" i="24"/>
  <c r="H15" i="24"/>
  <c r="H16" i="24"/>
  <c r="H17" i="24"/>
  <c r="H18" i="24"/>
  <c r="H19" i="24"/>
  <c r="H20" i="24"/>
  <c r="H21" i="24"/>
  <c r="H22" i="24"/>
  <c r="H23" i="24"/>
  <c r="H24" i="24"/>
  <c r="H25" i="24"/>
  <c r="H26" i="24"/>
  <c r="H27" i="24"/>
  <c r="E28" i="24"/>
  <c r="L14" i="23"/>
  <c r="L15" i="23"/>
  <c r="L16" i="23"/>
  <c r="L17" i="23"/>
  <c r="L18" i="23"/>
  <c r="L19" i="23"/>
  <c r="L20" i="23"/>
  <c r="L21" i="23"/>
  <c r="L22" i="23"/>
  <c r="L23" i="23"/>
  <c r="L24" i="23"/>
  <c r="L25" i="23"/>
  <c r="L26" i="23"/>
  <c r="L27" i="23"/>
  <c r="H14" i="23"/>
  <c r="H15" i="23"/>
  <c r="H16" i="23"/>
  <c r="H17" i="23"/>
  <c r="H18" i="23"/>
  <c r="H19" i="23"/>
  <c r="H20" i="23"/>
  <c r="H21" i="23"/>
  <c r="H22" i="23"/>
  <c r="H23" i="23"/>
  <c r="H24" i="23"/>
  <c r="H25" i="23"/>
  <c r="H26" i="23"/>
  <c r="H27" i="23"/>
  <c r="E28" i="23"/>
  <c r="H18" i="22"/>
  <c r="H22" i="22"/>
  <c r="H26" i="22"/>
  <c r="I18" i="22"/>
  <c r="J18" i="22" s="1"/>
  <c r="I22" i="22"/>
  <c r="J22" i="22" s="1"/>
  <c r="I26" i="22"/>
  <c r="J26" i="22" s="1"/>
  <c r="L14" i="22"/>
  <c r="E28" i="22"/>
  <c r="I28" i="10"/>
  <c r="J28" i="10" s="1"/>
  <c r="L28" i="10"/>
  <c r="I28" i="25" l="1"/>
  <c r="J28" i="25" s="1"/>
  <c r="L28" i="25"/>
  <c r="H28" i="25"/>
  <c r="I28" i="24"/>
  <c r="J28" i="24" s="1"/>
  <c r="L28" i="24"/>
  <c r="H28" i="24"/>
  <c r="I28" i="23"/>
  <c r="J28" i="23" s="1"/>
  <c r="L28" i="23"/>
  <c r="H28" i="23"/>
  <c r="I28" i="22"/>
  <c r="J28" i="22" s="1"/>
  <c r="H28" i="22"/>
  <c r="L28" i="22"/>
</calcChain>
</file>

<file path=xl/comments1.xml><?xml version="1.0" encoding="utf-8"?>
<comments xmlns="http://schemas.openxmlformats.org/spreadsheetml/2006/main">
  <authors>
    <author>Operador</author>
  </authors>
  <commentList>
    <comment ref="B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<sst xmlns="http://schemas.openxmlformats.org/spreadsheetml/2006/main" count="206" uniqueCount="56">
  <si>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</si>
  <si>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</si>
  <si>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</si>
  <si>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</si>
  <si>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</si>
  <si>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</si>
  <si>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</si>
  <si>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</si>
  <si>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</si>
  <si>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</si>
  <si>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</si>
  <si>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</si>
  <si>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</si>
  <si>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</si>
  <si>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</si>
  <si>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</si>
  <si>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</si>
  <si>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</si>
  <si>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</si>
  <si>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</si>
  <si>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</si>
  <si>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</si>
  <si>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</si>
  <si>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</si>
  <si>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</si>
  <si>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</si>
  <si>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</si>
  <si>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</si>
  <si>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</si>
  <si>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INSTITUTO TECNOLÓGICO SUPERIOR DE SAN ANDRÉS TUXTLA</t>
  </si>
  <si>
    <t>INGENIERÍA INDUSTRIAL</t>
  </si>
  <si>
    <t>FUNDAMENTOS DE INVESTIGACIÓN</t>
  </si>
  <si>
    <t>MII. SOCORRO AGUIRRE FERNÁNDEZ</t>
  </si>
  <si>
    <t>ME. MARTA GRABIELA LIMON OROZCO</t>
  </si>
  <si>
    <t>ESTUDIO DEL TRABAJO I</t>
  </si>
  <si>
    <t>HIGIENE Y SEGURIDAD INDUSTRIAL</t>
  </si>
  <si>
    <t>101-B</t>
  </si>
  <si>
    <t>101-C</t>
  </si>
  <si>
    <t>301-B</t>
  </si>
  <si>
    <t>401-A</t>
  </si>
  <si>
    <t>MII. SOCORRO AGUIRRE FERNANDEZ</t>
  </si>
  <si>
    <t>301-A</t>
  </si>
  <si>
    <t>PRIMERO</t>
  </si>
  <si>
    <t>AGOSTO 2022-ENERO 2023</t>
  </si>
  <si>
    <t>ME. MARTA GABRIELA LIMON OROZCO</t>
  </si>
  <si>
    <t>MII. Socorro Aguirre Fernández</t>
  </si>
  <si>
    <t>INDUSTRIAL</t>
  </si>
  <si>
    <t>IIND</t>
  </si>
  <si>
    <t>Formulación y evaluación de proyectos</t>
  </si>
  <si>
    <t>801-A</t>
  </si>
  <si>
    <t>801-B</t>
  </si>
  <si>
    <t>401-C</t>
  </si>
  <si>
    <t>Higiene y seguridad industrial</t>
  </si>
  <si>
    <t>Investigación de operaciones I</t>
  </si>
  <si>
    <t>Topicos de calidad</t>
  </si>
  <si>
    <t>Febrero-Julio - 2023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</si>
</sst>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  <font>
      <sz val="9"/>
      <color theme="1"/>
      <name val="Arial"/>
      <family val="2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5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9" fillId="0" borderId="1" xfId="0" applyFont="1" applyBorder="1" applyAlignment="1">
      <alignment horizontal="center" vertical="center" wrapText="1"/>
    </xf>
    <xf numFmtId="9" fontId="9" fillId="0" borderId="1" xfId="1" applyFont="1" applyBorder="1" applyAlignment="1">
      <alignment horizontal="center" vertical="center" wrapText="1"/>
    </xf>
    <xf numFmtId="0" fontId="4" fillId="0" borderId="2" xfId="0" applyFont="1" applyBorder="1"/>
    <xf numFmtId="0" fontId="5" fillId="0" borderId="0" xfId="0" applyFont="1" applyAlignment="1">
      <alignment horizontal="center" vertical="top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4" fillId="0" borderId="2" xfId="0" applyFont="1" applyBorder="1" applyAlignment="1">
      <alignment horizont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10" fillId="0" borderId="2" xfId="0" applyFont="1" applyBorder="1" applyAlignment="1">
      <alignment horizontal="center"/>
    </xf>
    <xf numFmtId="0" fontId="9" fillId="0" borderId="2" xfId="0" applyFont="1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  <xdr:twoCellAnchor editAs="oneCell">
    <xdr:from>
      <xdr:col>2</xdr:col>
      <xdr:colOff>403412</xdr:colOff>
      <xdr:row>33</xdr:row>
      <xdr:rowOff>33617</xdr:rowOff>
    </xdr:from>
    <xdr:to>
      <xdr:col>3</xdr:col>
      <xdr:colOff>526916</xdr:colOff>
      <xdr:row>33</xdr:row>
      <xdr:rowOff>399409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E97D5F5E-3506-3CD3-7224-1215D56369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429000" y="8135470"/>
          <a:ext cx="695004" cy="36579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  <xdr:twoCellAnchor editAs="oneCell">
    <xdr:from>
      <xdr:col>2</xdr:col>
      <xdr:colOff>515937</xdr:colOff>
      <xdr:row>33</xdr:row>
      <xdr:rowOff>142875</xdr:rowOff>
    </xdr:from>
    <xdr:to>
      <xdr:col>3</xdr:col>
      <xdr:colOff>680084</xdr:colOff>
      <xdr:row>33</xdr:row>
      <xdr:rowOff>504825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1118C1B1-B953-C6E3-2EAB-50AF086F18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5187" y="7493000"/>
          <a:ext cx="695960" cy="36195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abSelected="1" zoomScale="120" zoomScaleNormal="120" zoomScaleSheetLayoutView="100" workbookViewId="0">
      <selection activeCell="I14" sqref="I14"/>
    </sheetView>
  </sheetViews>
  <sheetFormatPr baseColWidth="10" defaultColWidth="11.42578125" defaultRowHeight="12.75" x14ac:dyDescent="0.2"/>
  <cols>
    <col min="1" max="1" width="38.5703125" style="1" bestFit="1" customWidth="1"/>
    <col min="2" max="2" width="6.7109375" style="1" customWidth="1"/>
    <col min="3" max="3" width="8.5703125" style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38" t="s">
        <v>0</v>
      </c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8" t="s">
        <v>29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8" t="s">
        <v>1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</row>
    <row r="6" spans="1:14" x14ac:dyDescent="0.2">
      <c r="A6" s="39" t="s">
        <v>2</v>
      </c>
      <c r="B6" s="39"/>
      <c r="C6" s="39"/>
      <c r="D6" s="39"/>
      <c r="E6" s="40" t="s">
        <v>46</v>
      </c>
      <c r="F6" s="40"/>
      <c r="G6" s="40"/>
      <c r="H6" s="40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">
      <c r="A8" s="4" t="s">
        <v>3</v>
      </c>
      <c r="B8" s="35" t="s">
        <v>4</v>
      </c>
      <c r="C8" s="35"/>
      <c r="D8" s="14" t="s">
        <v>5</v>
      </c>
      <c r="E8" s="5">
        <v>6</v>
      </c>
      <c r="G8" s="4" t="s">
        <v>6</v>
      </c>
      <c r="H8" s="5">
        <v>4</v>
      </c>
      <c r="I8" s="34" t="s">
        <v>7</v>
      </c>
      <c r="J8" s="34"/>
      <c r="K8" s="34"/>
      <c r="L8" s="35" t="s">
        <v>55</v>
      </c>
      <c r="M8" s="35"/>
      <c r="N8" s="35"/>
    </row>
    <row r="10" spans="1:14" x14ac:dyDescent="0.2">
      <c r="A10" s="4" t="s">
        <v>8</v>
      </c>
      <c r="B10" s="35" t="s">
        <v>45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6" t="s">
        <v>9</v>
      </c>
      <c r="B12" s="32" t="s">
        <v>10</v>
      </c>
      <c r="C12" s="32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41" t="s">
        <v>21</v>
      </c>
    </row>
    <row r="13" spans="1:14" x14ac:dyDescent="0.2">
      <c r="A13" s="37"/>
      <c r="B13" s="33"/>
      <c r="C13" s="33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42"/>
    </row>
    <row r="14" spans="1:14" s="11" customFormat="1" x14ac:dyDescent="0.2">
      <c r="A14" s="8" t="s">
        <v>48</v>
      </c>
      <c r="B14" s="9" t="s">
        <v>21</v>
      </c>
      <c r="C14" s="9" t="s">
        <v>49</v>
      </c>
      <c r="D14" s="9" t="s">
        <v>47</v>
      </c>
      <c r="E14" s="9">
        <v>19</v>
      </c>
      <c r="F14" s="9">
        <v>18</v>
      </c>
      <c r="G14" s="9"/>
      <c r="H14" s="10"/>
      <c r="I14" s="9">
        <v>1</v>
      </c>
      <c r="J14" s="10"/>
      <c r="K14" s="9">
        <v>0</v>
      </c>
      <c r="L14" s="10">
        <f t="shared" ref="L14:L28" si="0">K14/E14</f>
        <v>0</v>
      </c>
      <c r="M14" s="9">
        <v>83.63</v>
      </c>
      <c r="N14" s="15">
        <v>0.73680000000000001</v>
      </c>
    </row>
    <row r="15" spans="1:14" s="11" customFormat="1" x14ac:dyDescent="0.2">
      <c r="A15" s="8" t="s">
        <v>48</v>
      </c>
      <c r="B15" s="9" t="s">
        <v>21</v>
      </c>
      <c r="C15" s="9" t="s">
        <v>50</v>
      </c>
      <c r="D15" s="9" t="s">
        <v>47</v>
      </c>
      <c r="E15" s="9">
        <v>37</v>
      </c>
      <c r="F15" s="9">
        <v>36</v>
      </c>
      <c r="G15" s="9"/>
      <c r="H15" s="10"/>
      <c r="I15" s="9">
        <v>1</v>
      </c>
      <c r="J15" s="10"/>
      <c r="K15" s="9"/>
      <c r="L15" s="10"/>
      <c r="M15" s="9">
        <v>84.18</v>
      </c>
      <c r="N15" s="15">
        <v>0.59450000000000003</v>
      </c>
    </row>
    <row r="16" spans="1:14" s="11" customFormat="1" x14ac:dyDescent="0.2">
      <c r="A16" s="8" t="s">
        <v>52</v>
      </c>
      <c r="B16" s="9" t="s">
        <v>21</v>
      </c>
      <c r="C16" s="9" t="s">
        <v>39</v>
      </c>
      <c r="D16" s="9" t="s">
        <v>47</v>
      </c>
      <c r="E16" s="9">
        <v>24</v>
      </c>
      <c r="F16" s="9">
        <v>21</v>
      </c>
      <c r="G16" s="9"/>
      <c r="H16" s="10"/>
      <c r="I16" s="9">
        <v>3</v>
      </c>
      <c r="J16" s="10"/>
      <c r="K16" s="9"/>
      <c r="L16" s="10"/>
      <c r="M16" s="9">
        <v>73.16</v>
      </c>
      <c r="N16" s="15">
        <v>0.83</v>
      </c>
    </row>
    <row r="17" spans="1:14" s="11" customFormat="1" x14ac:dyDescent="0.2">
      <c r="A17" s="8" t="s">
        <v>52</v>
      </c>
      <c r="B17" s="9" t="s">
        <v>21</v>
      </c>
      <c r="C17" s="9" t="s">
        <v>51</v>
      </c>
      <c r="D17" s="9" t="s">
        <v>47</v>
      </c>
      <c r="E17" s="9">
        <v>23</v>
      </c>
      <c r="F17" s="9">
        <v>23</v>
      </c>
      <c r="G17" s="9"/>
      <c r="H17" s="10"/>
      <c r="I17" s="9">
        <v>0</v>
      </c>
      <c r="J17" s="10"/>
      <c r="K17" s="9"/>
      <c r="L17" s="10"/>
      <c r="M17" s="9">
        <v>84.08</v>
      </c>
      <c r="N17" s="15">
        <v>0.60860000000000003</v>
      </c>
    </row>
    <row r="18" spans="1:14" s="11" customFormat="1" x14ac:dyDescent="0.2">
      <c r="A18" s="8" t="s">
        <v>53</v>
      </c>
      <c r="B18" s="9" t="s">
        <v>21</v>
      </c>
      <c r="C18" s="9" t="s">
        <v>51</v>
      </c>
      <c r="D18" s="9" t="s">
        <v>47</v>
      </c>
      <c r="E18" s="9">
        <v>21</v>
      </c>
      <c r="F18" s="9">
        <v>21</v>
      </c>
      <c r="G18" s="9"/>
      <c r="H18" s="10"/>
      <c r="I18" s="9">
        <v>0</v>
      </c>
      <c r="J18" s="10"/>
      <c r="K18" s="9"/>
      <c r="L18" s="10"/>
      <c r="M18" s="9">
        <v>80.95</v>
      </c>
      <c r="N18" s="15">
        <v>0.38090000000000002</v>
      </c>
    </row>
    <row r="19" spans="1:14" s="11" customFormat="1" x14ac:dyDescent="0.2">
      <c r="A19" s="8" t="s">
        <v>54</v>
      </c>
      <c r="B19" s="9" t="s">
        <v>21</v>
      </c>
      <c r="C19" s="9" t="s">
        <v>49</v>
      </c>
      <c r="D19" s="9" t="s">
        <v>47</v>
      </c>
      <c r="E19" s="9">
        <v>19</v>
      </c>
      <c r="F19" s="9">
        <v>18</v>
      </c>
      <c r="G19" s="9"/>
      <c r="H19" s="10"/>
      <c r="I19" s="9">
        <v>1</v>
      </c>
      <c r="J19" s="10"/>
      <c r="K19" s="9"/>
      <c r="L19" s="10"/>
      <c r="M19" s="9">
        <v>79.42</v>
      </c>
      <c r="N19" s="15">
        <v>0.94730000000000003</v>
      </c>
    </row>
    <row r="20" spans="1:14" s="11" customFormat="1" x14ac:dyDescent="0.2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8"/>
      <c r="B21" s="9"/>
      <c r="C21" s="9"/>
      <c r="D21" s="9"/>
      <c r="E21" s="9"/>
      <c r="F21" s="9"/>
      <c r="G21" s="9"/>
      <c r="H21" s="10"/>
      <c r="I21" s="9">
        <f t="shared" ref="I21:I28" si="1">(E21-SUM(F21:G21))-K21</f>
        <v>0</v>
      </c>
      <c r="J21" s="10"/>
      <c r="K21" s="9"/>
      <c r="L21" s="10"/>
      <c r="M21" s="9"/>
      <c r="N21" s="15"/>
    </row>
    <row r="22" spans="1:14" s="11" customFormat="1" x14ac:dyDescent="0.2">
      <c r="A22" s="8"/>
      <c r="B22" s="9"/>
      <c r="C22" s="9"/>
      <c r="D22" s="9"/>
      <c r="E22" s="9"/>
      <c r="F22" s="9"/>
      <c r="G22" s="9"/>
      <c r="H22" s="10"/>
      <c r="I22" s="9">
        <f t="shared" si="1"/>
        <v>0</v>
      </c>
      <c r="J22" s="10"/>
      <c r="K22" s="9"/>
      <c r="L22" s="10"/>
      <c r="M22" s="9"/>
      <c r="N22" s="15"/>
    </row>
    <row r="23" spans="1:14" s="11" customFormat="1" x14ac:dyDescent="0.2">
      <c r="A23" s="8"/>
      <c r="B23" s="9"/>
      <c r="C23" s="9"/>
      <c r="D23" s="9"/>
      <c r="E23" s="9"/>
      <c r="F23" s="9"/>
      <c r="G23" s="9"/>
      <c r="H23" s="10"/>
      <c r="I23" s="9">
        <f t="shared" si="1"/>
        <v>0</v>
      </c>
      <c r="J23" s="10"/>
      <c r="K23" s="9"/>
      <c r="L23" s="10"/>
      <c r="M23" s="9"/>
      <c r="N23" s="15"/>
    </row>
    <row r="24" spans="1:14" s="11" customFormat="1" x14ac:dyDescent="0.2">
      <c r="A24" s="8"/>
      <c r="B24" s="9"/>
      <c r="C24" s="9"/>
      <c r="D24" s="9"/>
      <c r="E24" s="9"/>
      <c r="F24" s="9"/>
      <c r="G24" s="9"/>
      <c r="H24" s="10"/>
      <c r="I24" s="9">
        <f t="shared" si="1"/>
        <v>0</v>
      </c>
      <c r="J24" s="10"/>
      <c r="K24" s="9"/>
      <c r="L24" s="10"/>
      <c r="M24" s="9"/>
      <c r="N24" s="15"/>
    </row>
    <row r="25" spans="1:14" s="11" customFormat="1" x14ac:dyDescent="0.2">
      <c r="A25" s="8"/>
      <c r="B25" s="9"/>
      <c r="C25" s="9"/>
      <c r="D25" s="9"/>
      <c r="E25" s="9"/>
      <c r="F25" s="9"/>
      <c r="G25" s="9"/>
      <c r="H25" s="10"/>
      <c r="I25" s="9">
        <f t="shared" si="1"/>
        <v>0</v>
      </c>
      <c r="J25" s="10"/>
      <c r="K25" s="9"/>
      <c r="L25" s="10"/>
      <c r="M25" s="9"/>
      <c r="N25" s="15"/>
    </row>
    <row r="26" spans="1:14" s="11" customFormat="1" x14ac:dyDescent="0.2">
      <c r="A26" s="8"/>
      <c r="B26" s="9"/>
      <c r="C26" s="9"/>
      <c r="D26" s="9"/>
      <c r="E26" s="9"/>
      <c r="F26" s="9"/>
      <c r="G26" s="9"/>
      <c r="H26" s="10"/>
      <c r="I26" s="9">
        <f t="shared" si="1"/>
        <v>0</v>
      </c>
      <c r="J26" s="10"/>
      <c r="K26" s="9"/>
      <c r="L26" s="10"/>
      <c r="M26" s="9"/>
      <c r="N26" s="15"/>
    </row>
    <row r="27" spans="1:14" s="11" customFormat="1" ht="16.5" customHeight="1" x14ac:dyDescent="0.2">
      <c r="A27" s="8"/>
      <c r="B27" s="9"/>
      <c r="C27" s="9"/>
      <c r="D27" s="9"/>
      <c r="E27" s="9"/>
      <c r="F27" s="9"/>
      <c r="G27" s="9"/>
      <c r="H27" s="10"/>
      <c r="I27" s="9">
        <f t="shared" si="1"/>
        <v>0</v>
      </c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143</v>
      </c>
      <c r="F28" s="17">
        <f>SUM(F14:F27)</f>
        <v>137</v>
      </c>
      <c r="G28" s="17">
        <f>SUM(G14:G27)</f>
        <v>0</v>
      </c>
      <c r="H28" s="18">
        <v>0</v>
      </c>
      <c r="I28" s="17">
        <f t="shared" si="1"/>
        <v>6</v>
      </c>
      <c r="J28" s="18">
        <f t="shared" ref="J28" si="2">I28/E28</f>
        <v>4.195804195804196E-2</v>
      </c>
      <c r="K28" s="17">
        <f>SUM(K14:K27)</f>
        <v>0</v>
      </c>
      <c r="L28" s="18">
        <f t="shared" si="0"/>
        <v>0</v>
      </c>
      <c r="M28" s="17">
        <f>AVERAGE(M14:M27)</f>
        <v>80.903333333333336</v>
      </c>
      <c r="N28" s="19">
        <f>AVERAGE(N14:N27)</f>
        <v>0.68301666666666672</v>
      </c>
    </row>
    <row r="30" spans="1:14" ht="120" customHeight="1" x14ac:dyDescent="0.2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">
      <c r="A32" s="12"/>
    </row>
    <row r="33" spans="1:10" x14ac:dyDescent="0.2">
      <c r="B33" s="27" t="s">
        <v>27</v>
      </c>
      <c r="C33" s="27"/>
      <c r="D33" s="27"/>
      <c r="G33" s="28" t="s">
        <v>28</v>
      </c>
      <c r="H33" s="28"/>
      <c r="I33" s="28"/>
      <c r="J33" s="28"/>
    </row>
    <row r="34" spans="1:10" ht="62.25" customHeight="1" x14ac:dyDescent="0.2">
      <c r="B34" s="29" t="s">
        <v>40</v>
      </c>
      <c r="C34" s="29"/>
      <c r="D34" s="29"/>
      <c r="G34" s="23" t="s">
        <v>44</v>
      </c>
      <c r="H34" s="23"/>
      <c r="I34" s="23"/>
      <c r="J34" s="23"/>
    </row>
    <row r="35" spans="1:10" hidden="1" x14ac:dyDescent="0.2">
      <c r="A35" s="30" t="e">
        <v>#REF!</v>
      </c>
      <c r="B35" s="30"/>
      <c r="C35" s="6"/>
      <c r="E35" s="30"/>
      <c r="F35" s="30"/>
      <c r="G35" s="30"/>
      <c r="H35" s="30"/>
    </row>
    <row r="36" spans="1:10" hidden="1" x14ac:dyDescent="0.2"/>
    <row r="37" spans="1:10" ht="45" customHeight="1" x14ac:dyDescent="0.2">
      <c r="B37" s="24"/>
      <c r="C37" s="24"/>
      <c r="D37" s="24"/>
      <c r="E37" s="13"/>
      <c r="F37" s="13"/>
      <c r="G37" s="24"/>
      <c r="H37" s="24"/>
      <c r="I37" s="24"/>
      <c r="J37" s="24"/>
    </row>
  </sheetData>
  <mergeCells count="30">
    <mergeCell ref="B1:N1"/>
    <mergeCell ref="M12:M13"/>
    <mergeCell ref="A3:N3"/>
    <mergeCell ref="A5:N5"/>
    <mergeCell ref="A6:D6"/>
    <mergeCell ref="E6:H6"/>
    <mergeCell ref="N12:N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L12:L13"/>
    <mergeCell ref="B37:D37"/>
    <mergeCell ref="G37:J37"/>
    <mergeCell ref="K12:K13"/>
    <mergeCell ref="B33:D33"/>
    <mergeCell ref="G33:J33"/>
    <mergeCell ref="B34:D34"/>
    <mergeCell ref="A35:B35"/>
    <mergeCell ref="E35:H35"/>
    <mergeCell ref="A30:N30"/>
    <mergeCell ref="C12:C13"/>
  </mergeCells>
  <pageMargins left="0.70866141732283472" right="0.70866141732283472" top="0.74803149606299213" bottom="1.05125" header="0.31496062992125984" footer="0.31496062992125984"/>
  <pageSetup scale="66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zoomScale="85" zoomScaleNormal="85" zoomScaleSheetLayoutView="100" workbookViewId="0">
      <selection activeCell="P21" sqref="P21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38" t="s">
        <v>0</v>
      </c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8" t="s">
        <v>29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8" t="s">
        <v>1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</row>
    <row r="6" spans="1:14" x14ac:dyDescent="0.2">
      <c r="A6" s="39" t="s">
        <v>2</v>
      </c>
      <c r="B6" s="39"/>
      <c r="C6" s="39"/>
      <c r="D6" s="39"/>
      <c r="E6" s="40"/>
      <c r="F6" s="40"/>
      <c r="G6" s="40"/>
      <c r="H6" s="40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5">
        <v>2</v>
      </c>
      <c r="C8" s="35"/>
      <c r="D8" s="14" t="s">
        <v>5</v>
      </c>
      <c r="E8" s="20">
        <f>'1'!E8</f>
        <v>6</v>
      </c>
      <c r="F8"/>
      <c r="G8" s="4" t="s">
        <v>6</v>
      </c>
      <c r="H8" s="20">
        <f>'1'!H8</f>
        <v>4</v>
      </c>
      <c r="I8" s="34" t="s">
        <v>7</v>
      </c>
      <c r="J8" s="34"/>
      <c r="K8" s="34"/>
      <c r="L8" s="35" t="str">
        <f>'1'!L8</f>
        <v>Febrero-Julio - 2023</v>
      </c>
      <c r="M8" s="35"/>
      <c r="N8" s="35"/>
    </row>
    <row r="10" spans="1:14" x14ac:dyDescent="0.2">
      <c r="A10" s="4" t="s">
        <v>8</v>
      </c>
      <c r="B10" s="35" t="str">
        <f>'1'!B10</f>
        <v>MII. Socorro Aguirre Fernández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6" t="s">
        <v>9</v>
      </c>
      <c r="B12" s="32" t="s">
        <v>10</v>
      </c>
      <c r="C12" s="32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41" t="s">
        <v>21</v>
      </c>
    </row>
    <row r="13" spans="1:14" x14ac:dyDescent="0.2">
      <c r="A13" s="37"/>
      <c r="B13" s="33"/>
      <c r="C13" s="33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42"/>
    </row>
    <row r="14" spans="1:14" s="11" customFormat="1" ht="25.5" x14ac:dyDescent="0.2">
      <c r="A14" s="9" t="str">
        <f>'1'!A14</f>
        <v>Formulación y evaluación de proyectos</v>
      </c>
      <c r="B14" s="9"/>
      <c r="C14" s="9" t="str">
        <f>'1'!C14</f>
        <v>801-A</v>
      </c>
      <c r="D14" s="9" t="str">
        <f>'1'!D14</f>
        <v>IIND</v>
      </c>
      <c r="E14" s="9">
        <f>'1'!E14</f>
        <v>19</v>
      </c>
      <c r="F14" s="9"/>
      <c r="G14" s="9"/>
      <c r="H14" s="10">
        <f t="shared" ref="H14:H27" si="0">F14/E14</f>
        <v>0</v>
      </c>
      <c r="I14" s="9">
        <f t="shared" ref="I14:I28" si="1">(E14-SUM(F14:G14))-K14</f>
        <v>19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ht="25.5" x14ac:dyDescent="0.2">
      <c r="A15" s="9" t="str">
        <f>'1'!A15</f>
        <v>Formulación y evaluación de proyectos</v>
      </c>
      <c r="B15" s="9"/>
      <c r="C15" s="9" t="str">
        <f>'1'!C15</f>
        <v>801-B</v>
      </c>
      <c r="D15" s="9" t="str">
        <f>'1'!D15</f>
        <v>IIND</v>
      </c>
      <c r="E15" s="9">
        <f>'1'!E15</f>
        <v>37</v>
      </c>
      <c r="F15" s="9"/>
      <c r="G15" s="9"/>
      <c r="H15" s="10">
        <f t="shared" si="0"/>
        <v>0</v>
      </c>
      <c r="I15" s="9">
        <f t="shared" si="1"/>
        <v>37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ht="25.5" x14ac:dyDescent="0.2">
      <c r="A16" s="9" t="str">
        <f>'1'!A16</f>
        <v>Higiene y seguridad industrial</v>
      </c>
      <c r="B16" s="9"/>
      <c r="C16" s="9" t="str">
        <f>'1'!C16</f>
        <v>401-A</v>
      </c>
      <c r="D16" s="9" t="str">
        <f>'1'!D16</f>
        <v>IIND</v>
      </c>
      <c r="E16" s="9">
        <f>'1'!E16</f>
        <v>24</v>
      </c>
      <c r="F16" s="9"/>
      <c r="G16" s="9"/>
      <c r="H16" s="10">
        <f t="shared" si="0"/>
        <v>0</v>
      </c>
      <c r="I16" s="9">
        <f t="shared" si="1"/>
        <v>24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ht="25.5" x14ac:dyDescent="0.2">
      <c r="A17" s="9" t="str">
        <f>'1'!A17</f>
        <v>Higiene y seguridad industrial</v>
      </c>
      <c r="B17" s="9"/>
      <c r="C17" s="9" t="str">
        <f>'1'!C17</f>
        <v>401-C</v>
      </c>
      <c r="D17" s="9" t="str">
        <f>'1'!D17</f>
        <v>IIND</v>
      </c>
      <c r="E17" s="9">
        <f>'1'!E17</f>
        <v>23</v>
      </c>
      <c r="F17" s="9"/>
      <c r="G17" s="9"/>
      <c r="H17" s="10">
        <f t="shared" si="0"/>
        <v>0</v>
      </c>
      <c r="I17" s="9">
        <f t="shared" si="1"/>
        <v>23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ht="25.5" x14ac:dyDescent="0.2">
      <c r="A18" s="9" t="str">
        <f>'1'!A18</f>
        <v>Investigación de operaciones I</v>
      </c>
      <c r="B18" s="9"/>
      <c r="C18" s="9" t="str">
        <f>'1'!C18</f>
        <v>401-C</v>
      </c>
      <c r="D18" s="9" t="str">
        <f>'1'!D18</f>
        <v>IIND</v>
      </c>
      <c r="E18" s="9">
        <f>'1'!E18</f>
        <v>21</v>
      </c>
      <c r="F18" s="9"/>
      <c r="G18" s="9"/>
      <c r="H18" s="10">
        <f t="shared" si="0"/>
        <v>0</v>
      </c>
      <c r="I18" s="9">
        <f t="shared" si="1"/>
        <v>21</v>
      </c>
      <c r="J18" s="10">
        <f t="shared" si="2"/>
        <v>1</v>
      </c>
      <c r="K18" s="9"/>
      <c r="L18" s="10">
        <f t="shared" si="3"/>
        <v>0</v>
      </c>
      <c r="M18" s="9"/>
      <c r="N18" s="15"/>
    </row>
    <row r="19" spans="1:14" s="11" customFormat="1" ht="25.5" x14ac:dyDescent="0.2">
      <c r="A19" s="9" t="str">
        <f>'1'!A19</f>
        <v>Topicos de calidad</v>
      </c>
      <c r="B19" s="9"/>
      <c r="C19" s="9" t="str">
        <f>'1'!C19</f>
        <v>801-A</v>
      </c>
      <c r="D19" s="9" t="str">
        <f>'1'!D19</f>
        <v>IIND</v>
      </c>
      <c r="E19" s="9">
        <f>'1'!E19</f>
        <v>19</v>
      </c>
      <c r="F19" s="9"/>
      <c r="G19" s="9"/>
      <c r="H19" s="10">
        <f t="shared" si="0"/>
        <v>0</v>
      </c>
      <c r="I19" s="9">
        <f t="shared" si="1"/>
        <v>19</v>
      </c>
      <c r="J19" s="10">
        <f t="shared" si="2"/>
        <v>1</v>
      </c>
      <c r="K19" s="9"/>
      <c r="L19" s="10">
        <f t="shared" si="3"/>
        <v>0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143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143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">
      <c r="A32" s="12"/>
    </row>
    <row r="33" spans="1:10" x14ac:dyDescent="0.2">
      <c r="B33" s="27" t="s">
        <v>27</v>
      </c>
      <c r="C33" s="27"/>
      <c r="D33" s="27"/>
      <c r="G33" s="28" t="s">
        <v>28</v>
      </c>
      <c r="H33" s="28"/>
      <c r="I33" s="28"/>
      <c r="J33" s="28"/>
    </row>
    <row r="34" spans="1:10" ht="62.25" customHeight="1" x14ac:dyDescent="0.2">
      <c r="B34" s="29"/>
      <c r="C34" s="29"/>
      <c r="D34" s="29"/>
      <c r="G34" s="35"/>
      <c r="H34" s="35"/>
      <c r="I34" s="35"/>
      <c r="J34" s="35"/>
    </row>
    <row r="35" spans="1:10" hidden="1" x14ac:dyDescent="0.2">
      <c r="A35" s="30" t="e">
        <v>#REF!</v>
      </c>
      <c r="B35" s="30"/>
      <c r="C35" s="6"/>
      <c r="E35" s="30"/>
      <c r="F35" s="30"/>
      <c r="G35" s="30"/>
      <c r="H35" s="30"/>
    </row>
    <row r="36" spans="1:10" hidden="1" x14ac:dyDescent="0.2"/>
    <row r="37" spans="1:10" ht="45" customHeight="1" x14ac:dyDescent="0.2">
      <c r="B37" s="24" t="str">
        <f>B10</f>
        <v>MII. Socorro Aguirre Fernández</v>
      </c>
      <c r="C37" s="24"/>
      <c r="D37" s="24"/>
      <c r="E37" s="13"/>
      <c r="F37" s="13"/>
      <c r="G37" s="24"/>
      <c r="H37" s="24"/>
      <c r="I37" s="24"/>
      <c r="J37" s="24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zoomScale="85" zoomScaleNormal="85" zoomScaleSheetLayoutView="100" workbookViewId="0">
      <selection activeCell="B1" sqref="B1:N1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38" t="s">
        <v>0</v>
      </c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8" t="s">
        <v>29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8" t="s">
        <v>1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</row>
    <row r="6" spans="1:14" x14ac:dyDescent="0.2">
      <c r="A6" s="39" t="s">
        <v>2</v>
      </c>
      <c r="B6" s="39"/>
      <c r="C6" s="39"/>
      <c r="D6" s="39"/>
      <c r="E6" s="40"/>
      <c r="F6" s="40"/>
      <c r="G6" s="40"/>
      <c r="H6" s="40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5">
        <v>3</v>
      </c>
      <c r="C8" s="35"/>
      <c r="D8" s="14" t="s">
        <v>5</v>
      </c>
      <c r="E8" s="20">
        <f>'1'!E8</f>
        <v>6</v>
      </c>
      <c r="F8"/>
      <c r="G8" s="4" t="s">
        <v>6</v>
      </c>
      <c r="H8" s="20">
        <f>'1'!H8</f>
        <v>4</v>
      </c>
      <c r="I8" s="34" t="s">
        <v>7</v>
      </c>
      <c r="J8" s="34"/>
      <c r="K8" s="34"/>
      <c r="L8" s="35" t="str">
        <f>'1'!L8</f>
        <v>Febrero-Julio - 2023</v>
      </c>
      <c r="M8" s="35"/>
      <c r="N8" s="35"/>
    </row>
    <row r="10" spans="1:14" x14ac:dyDescent="0.2">
      <c r="A10" s="4" t="s">
        <v>8</v>
      </c>
      <c r="B10" s="35" t="str">
        <f>'1'!B10</f>
        <v>MII. Socorro Aguirre Fernández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6" t="s">
        <v>9</v>
      </c>
      <c r="B12" s="32" t="s">
        <v>10</v>
      </c>
      <c r="C12" s="32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41" t="s">
        <v>21</v>
      </c>
    </row>
    <row r="13" spans="1:14" x14ac:dyDescent="0.2">
      <c r="A13" s="37"/>
      <c r="B13" s="33"/>
      <c r="C13" s="33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42"/>
    </row>
    <row r="14" spans="1:14" s="11" customFormat="1" ht="25.5" x14ac:dyDescent="0.2">
      <c r="A14" s="9" t="str">
        <f>'1'!A14</f>
        <v>Formulación y evaluación de proyectos</v>
      </c>
      <c r="B14" s="9"/>
      <c r="C14" s="9" t="str">
        <f>'1'!C14</f>
        <v>801-A</v>
      </c>
      <c r="D14" s="9" t="str">
        <f>'1'!D14</f>
        <v>IIND</v>
      </c>
      <c r="E14" s="9">
        <f>'1'!E14</f>
        <v>19</v>
      </c>
      <c r="F14" s="9"/>
      <c r="G14" s="9"/>
      <c r="H14" s="10">
        <f t="shared" ref="H14:H27" si="0">F14/E14</f>
        <v>0</v>
      </c>
      <c r="I14" s="9">
        <f t="shared" ref="I14:I28" si="1">(E14-SUM(F14:G14))-K14</f>
        <v>19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ht="25.5" x14ac:dyDescent="0.2">
      <c r="A15" s="9" t="str">
        <f>'1'!A15</f>
        <v>Formulación y evaluación de proyectos</v>
      </c>
      <c r="B15" s="9"/>
      <c r="C15" s="9" t="str">
        <f>'1'!C15</f>
        <v>801-B</v>
      </c>
      <c r="D15" s="9" t="str">
        <f>'1'!D15</f>
        <v>IIND</v>
      </c>
      <c r="E15" s="9">
        <f>'1'!E15</f>
        <v>37</v>
      </c>
      <c r="F15" s="9"/>
      <c r="G15" s="9"/>
      <c r="H15" s="10">
        <f t="shared" si="0"/>
        <v>0</v>
      </c>
      <c r="I15" s="9">
        <f t="shared" si="1"/>
        <v>37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ht="25.5" x14ac:dyDescent="0.2">
      <c r="A16" s="9" t="str">
        <f>'1'!A16</f>
        <v>Higiene y seguridad industrial</v>
      </c>
      <c r="B16" s="9"/>
      <c r="C16" s="9" t="str">
        <f>'1'!C16</f>
        <v>401-A</v>
      </c>
      <c r="D16" s="9" t="str">
        <f>'1'!D16</f>
        <v>IIND</v>
      </c>
      <c r="E16" s="9">
        <f>'1'!E16</f>
        <v>24</v>
      </c>
      <c r="F16" s="9"/>
      <c r="G16" s="9"/>
      <c r="H16" s="10">
        <f t="shared" si="0"/>
        <v>0</v>
      </c>
      <c r="I16" s="9">
        <f t="shared" si="1"/>
        <v>24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ht="25.5" x14ac:dyDescent="0.2">
      <c r="A17" s="9" t="str">
        <f>'1'!A17</f>
        <v>Higiene y seguridad industrial</v>
      </c>
      <c r="B17" s="9"/>
      <c r="C17" s="9" t="str">
        <f>'1'!C17</f>
        <v>401-C</v>
      </c>
      <c r="D17" s="9" t="str">
        <f>'1'!D17</f>
        <v>IIND</v>
      </c>
      <c r="E17" s="9">
        <f>'1'!E17</f>
        <v>23</v>
      </c>
      <c r="F17" s="9"/>
      <c r="G17" s="9"/>
      <c r="H17" s="10">
        <f t="shared" si="0"/>
        <v>0</v>
      </c>
      <c r="I17" s="9">
        <f t="shared" si="1"/>
        <v>23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ht="25.5" x14ac:dyDescent="0.2">
      <c r="A18" s="9" t="str">
        <f>'1'!A18</f>
        <v>Investigación de operaciones I</v>
      </c>
      <c r="B18" s="9"/>
      <c r="C18" s="9" t="str">
        <f>'1'!C18</f>
        <v>401-C</v>
      </c>
      <c r="D18" s="9" t="str">
        <f>'1'!D18</f>
        <v>IIND</v>
      </c>
      <c r="E18" s="9">
        <f>'1'!E18</f>
        <v>21</v>
      </c>
      <c r="F18" s="9"/>
      <c r="G18" s="9"/>
      <c r="H18" s="10">
        <f t="shared" si="0"/>
        <v>0</v>
      </c>
      <c r="I18" s="9">
        <f t="shared" si="1"/>
        <v>21</v>
      </c>
      <c r="J18" s="10">
        <f t="shared" si="2"/>
        <v>1</v>
      </c>
      <c r="K18" s="9"/>
      <c r="L18" s="10">
        <f t="shared" si="3"/>
        <v>0</v>
      </c>
      <c r="M18" s="9"/>
      <c r="N18" s="15"/>
    </row>
    <row r="19" spans="1:14" s="11" customFormat="1" ht="25.5" x14ac:dyDescent="0.2">
      <c r="A19" s="9" t="str">
        <f>'1'!A19</f>
        <v>Topicos de calidad</v>
      </c>
      <c r="B19" s="9"/>
      <c r="C19" s="9" t="str">
        <f>'1'!C19</f>
        <v>801-A</v>
      </c>
      <c r="D19" s="9" t="str">
        <f>'1'!D19</f>
        <v>IIND</v>
      </c>
      <c r="E19" s="9">
        <f>'1'!E19</f>
        <v>19</v>
      </c>
      <c r="F19" s="9"/>
      <c r="G19" s="9"/>
      <c r="H19" s="10">
        <f t="shared" si="0"/>
        <v>0</v>
      </c>
      <c r="I19" s="9">
        <f t="shared" si="1"/>
        <v>19</v>
      </c>
      <c r="J19" s="10">
        <f t="shared" si="2"/>
        <v>1</v>
      </c>
      <c r="K19" s="9"/>
      <c r="L19" s="10">
        <f t="shared" si="3"/>
        <v>0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143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143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">
      <c r="A32" s="12"/>
    </row>
    <row r="33" spans="1:10" x14ac:dyDescent="0.2">
      <c r="B33" s="27" t="s">
        <v>27</v>
      </c>
      <c r="C33" s="27"/>
      <c r="D33" s="27"/>
      <c r="G33" s="28" t="s">
        <v>28</v>
      </c>
      <c r="H33" s="28"/>
      <c r="I33" s="28"/>
      <c r="J33" s="28"/>
    </row>
    <row r="34" spans="1:10" ht="62.25" customHeight="1" x14ac:dyDescent="0.2">
      <c r="B34" s="29"/>
      <c r="C34" s="29"/>
      <c r="D34" s="29"/>
      <c r="G34" s="35"/>
      <c r="H34" s="35"/>
      <c r="I34" s="35"/>
      <c r="J34" s="35"/>
    </row>
    <row r="35" spans="1:10" hidden="1" x14ac:dyDescent="0.2">
      <c r="A35" s="30" t="e">
        <v>#REF!</v>
      </c>
      <c r="B35" s="30"/>
      <c r="C35" s="6"/>
      <c r="E35" s="30"/>
      <c r="F35" s="30"/>
      <c r="G35" s="30"/>
      <c r="H35" s="30"/>
    </row>
    <row r="36" spans="1:10" hidden="1" x14ac:dyDescent="0.2"/>
    <row r="37" spans="1:10" ht="45" customHeight="1" x14ac:dyDescent="0.2">
      <c r="B37" s="24" t="str">
        <f>B10</f>
        <v>MII. Socorro Aguirre Fernández</v>
      </c>
      <c r="C37" s="24"/>
      <c r="D37" s="24"/>
      <c r="E37" s="13"/>
      <c r="F37" s="13"/>
      <c r="G37" s="24"/>
      <c r="H37" s="24"/>
      <c r="I37" s="24"/>
      <c r="J37" s="24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opLeftCell="A10" zoomScale="85" zoomScaleNormal="85" zoomScaleSheetLayoutView="100" workbookViewId="0">
      <selection activeCell="Q13" sqref="Q13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38" t="s">
        <v>0</v>
      </c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8" t="s">
        <v>29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8" t="s">
        <v>1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</row>
    <row r="6" spans="1:14" x14ac:dyDescent="0.2">
      <c r="A6" s="39" t="s">
        <v>2</v>
      </c>
      <c r="B6" s="39"/>
      <c r="C6" s="39"/>
      <c r="D6" s="39"/>
      <c r="E6" s="40"/>
      <c r="F6" s="40"/>
      <c r="G6" s="40"/>
      <c r="H6" s="40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5">
        <v>4</v>
      </c>
      <c r="C8" s="35"/>
      <c r="D8" s="14" t="s">
        <v>5</v>
      </c>
      <c r="E8" s="20">
        <f>'1'!E8</f>
        <v>6</v>
      </c>
      <c r="F8"/>
      <c r="G8" s="4" t="s">
        <v>6</v>
      </c>
      <c r="H8" s="20">
        <f>'1'!H8</f>
        <v>4</v>
      </c>
      <c r="I8" s="34" t="s">
        <v>7</v>
      </c>
      <c r="J8" s="34"/>
      <c r="K8" s="34"/>
      <c r="L8" s="35" t="str">
        <f>'1'!L8</f>
        <v>Febrero-Julio - 2023</v>
      </c>
      <c r="M8" s="35"/>
      <c r="N8" s="35"/>
    </row>
    <row r="10" spans="1:14" x14ac:dyDescent="0.2">
      <c r="A10" s="4" t="s">
        <v>8</v>
      </c>
      <c r="B10" s="35" t="str">
        <f>'1'!B10</f>
        <v>MII. Socorro Aguirre Fernández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6" t="s">
        <v>9</v>
      </c>
      <c r="B12" s="32" t="s">
        <v>10</v>
      </c>
      <c r="C12" s="32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41" t="s">
        <v>21</v>
      </c>
    </row>
    <row r="13" spans="1:14" x14ac:dyDescent="0.2">
      <c r="A13" s="37"/>
      <c r="B13" s="33"/>
      <c r="C13" s="33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42"/>
    </row>
    <row r="14" spans="1:14" s="11" customFormat="1" ht="25.5" x14ac:dyDescent="0.2">
      <c r="A14" s="9" t="str">
        <f>'1'!A14</f>
        <v>Formulación y evaluación de proyectos</v>
      </c>
      <c r="B14" s="9"/>
      <c r="C14" s="9" t="str">
        <f>'1'!C14</f>
        <v>801-A</v>
      </c>
      <c r="D14" s="9" t="str">
        <f>'1'!D14</f>
        <v>IIND</v>
      </c>
      <c r="E14" s="9">
        <f>'1'!E14</f>
        <v>19</v>
      </c>
      <c r="F14" s="9"/>
      <c r="G14" s="9"/>
      <c r="H14" s="10">
        <f t="shared" ref="H14:H27" si="0">F14/E14</f>
        <v>0</v>
      </c>
      <c r="I14" s="9">
        <f t="shared" ref="I14:I28" si="1">(E14-SUM(F14:G14))-K14</f>
        <v>19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ht="25.5" x14ac:dyDescent="0.2">
      <c r="A15" s="9" t="str">
        <f>'1'!A15</f>
        <v>Formulación y evaluación de proyectos</v>
      </c>
      <c r="B15" s="9"/>
      <c r="C15" s="9" t="str">
        <f>'1'!C15</f>
        <v>801-B</v>
      </c>
      <c r="D15" s="9" t="str">
        <f>'1'!D15</f>
        <v>IIND</v>
      </c>
      <c r="E15" s="9">
        <f>'1'!E15</f>
        <v>37</v>
      </c>
      <c r="F15" s="9"/>
      <c r="G15" s="9"/>
      <c r="H15" s="10">
        <f t="shared" si="0"/>
        <v>0</v>
      </c>
      <c r="I15" s="9">
        <f t="shared" si="1"/>
        <v>37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ht="25.5" x14ac:dyDescent="0.2">
      <c r="A16" s="9" t="str">
        <f>'1'!A16</f>
        <v>Higiene y seguridad industrial</v>
      </c>
      <c r="B16" s="9"/>
      <c r="C16" s="9" t="str">
        <f>'1'!C16</f>
        <v>401-A</v>
      </c>
      <c r="D16" s="9" t="str">
        <f>'1'!D16</f>
        <v>IIND</v>
      </c>
      <c r="E16" s="9">
        <f>'1'!E16</f>
        <v>24</v>
      </c>
      <c r="F16" s="9"/>
      <c r="G16" s="9"/>
      <c r="H16" s="10">
        <f t="shared" si="0"/>
        <v>0</v>
      </c>
      <c r="I16" s="9">
        <f t="shared" si="1"/>
        <v>24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ht="25.5" x14ac:dyDescent="0.2">
      <c r="A17" s="9" t="str">
        <f>'1'!A17</f>
        <v>Higiene y seguridad industrial</v>
      </c>
      <c r="B17" s="9"/>
      <c r="C17" s="9" t="str">
        <f>'1'!C17</f>
        <v>401-C</v>
      </c>
      <c r="D17" s="9" t="str">
        <f>'1'!D17</f>
        <v>IIND</v>
      </c>
      <c r="E17" s="9">
        <f>'1'!E17</f>
        <v>23</v>
      </c>
      <c r="F17" s="9"/>
      <c r="G17" s="9"/>
      <c r="H17" s="10">
        <f t="shared" si="0"/>
        <v>0</v>
      </c>
      <c r="I17" s="9">
        <f t="shared" si="1"/>
        <v>23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ht="25.5" x14ac:dyDescent="0.2">
      <c r="A18" s="9" t="str">
        <f>'1'!A18</f>
        <v>Investigación de operaciones I</v>
      </c>
      <c r="B18" s="9"/>
      <c r="C18" s="9" t="str">
        <f>'1'!C18</f>
        <v>401-C</v>
      </c>
      <c r="D18" s="9" t="str">
        <f>'1'!D18</f>
        <v>IIND</v>
      </c>
      <c r="E18" s="9">
        <f>'1'!E18</f>
        <v>21</v>
      </c>
      <c r="F18" s="9"/>
      <c r="G18" s="9"/>
      <c r="H18" s="10">
        <f t="shared" si="0"/>
        <v>0</v>
      </c>
      <c r="I18" s="9">
        <f t="shared" si="1"/>
        <v>21</v>
      </c>
      <c r="J18" s="10">
        <f t="shared" si="2"/>
        <v>1</v>
      </c>
      <c r="K18" s="9"/>
      <c r="L18" s="10">
        <f t="shared" si="3"/>
        <v>0</v>
      </c>
      <c r="M18" s="9"/>
      <c r="N18" s="15"/>
    </row>
    <row r="19" spans="1:14" s="11" customFormat="1" ht="25.5" x14ac:dyDescent="0.2">
      <c r="A19" s="9" t="str">
        <f>'1'!A19</f>
        <v>Topicos de calidad</v>
      </c>
      <c r="B19" s="9"/>
      <c r="C19" s="9" t="str">
        <f>'1'!C19</f>
        <v>801-A</v>
      </c>
      <c r="D19" s="9" t="str">
        <f>'1'!D19</f>
        <v>IIND</v>
      </c>
      <c r="E19" s="9">
        <f>'1'!E19</f>
        <v>19</v>
      </c>
      <c r="F19" s="9"/>
      <c r="G19" s="9"/>
      <c r="H19" s="10">
        <f t="shared" si="0"/>
        <v>0</v>
      </c>
      <c r="I19" s="9">
        <f t="shared" si="1"/>
        <v>19</v>
      </c>
      <c r="J19" s="10">
        <f t="shared" si="2"/>
        <v>1</v>
      </c>
      <c r="K19" s="9"/>
      <c r="L19" s="10">
        <f t="shared" si="3"/>
        <v>0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143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143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">
      <c r="A32" s="12"/>
    </row>
    <row r="33" spans="1:10" x14ac:dyDescent="0.2">
      <c r="B33" s="27" t="s">
        <v>27</v>
      </c>
      <c r="C33" s="27"/>
      <c r="D33" s="27"/>
      <c r="G33" s="28" t="s">
        <v>28</v>
      </c>
      <c r="H33" s="28"/>
      <c r="I33" s="28"/>
      <c r="J33" s="28"/>
    </row>
    <row r="34" spans="1:10" ht="62.25" customHeight="1" x14ac:dyDescent="0.2">
      <c r="B34" s="29"/>
      <c r="C34" s="29"/>
      <c r="D34" s="29"/>
      <c r="G34" s="35"/>
      <c r="H34" s="35"/>
      <c r="I34" s="35"/>
      <c r="J34" s="35"/>
    </row>
    <row r="35" spans="1:10" hidden="1" x14ac:dyDescent="0.2">
      <c r="A35" s="30" t="e">
        <v>#REF!</v>
      </c>
      <c r="B35" s="30"/>
      <c r="C35" s="6"/>
      <c r="E35" s="30"/>
      <c r="F35" s="30"/>
      <c r="G35" s="30"/>
      <c r="H35" s="30"/>
    </row>
    <row r="36" spans="1:10" hidden="1" x14ac:dyDescent="0.2"/>
    <row r="37" spans="1:10" ht="45" customHeight="1" x14ac:dyDescent="0.2">
      <c r="B37" s="24" t="str">
        <f>B10</f>
        <v>MII. Socorro Aguirre Fernández</v>
      </c>
      <c r="C37" s="24"/>
      <c r="D37" s="24"/>
      <c r="E37" s="13"/>
      <c r="F37" s="13"/>
      <c r="G37" s="24"/>
      <c r="H37" s="24"/>
      <c r="I37" s="24"/>
      <c r="J37" s="24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opLeftCell="A28" zoomScale="120" zoomScaleNormal="120" zoomScaleSheetLayoutView="100" workbookViewId="0">
      <selection activeCell="B34" sqref="B34:D34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8" style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38" t="s">
        <v>0</v>
      </c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8" t="s">
        <v>29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8" t="s">
        <v>1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</row>
    <row r="6" spans="1:14" x14ac:dyDescent="0.2">
      <c r="A6" s="39" t="s">
        <v>2</v>
      </c>
      <c r="B6" s="39"/>
      <c r="C6" s="39"/>
      <c r="D6" s="39"/>
      <c r="E6" s="40" t="s">
        <v>30</v>
      </c>
      <c r="F6" s="40"/>
      <c r="G6" s="40"/>
      <c r="H6" s="40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5" t="s">
        <v>42</v>
      </c>
      <c r="C8" s="35"/>
      <c r="D8" s="14" t="s">
        <v>5</v>
      </c>
      <c r="E8" s="20">
        <v>5</v>
      </c>
      <c r="F8"/>
      <c r="G8" s="4" t="s">
        <v>6</v>
      </c>
      <c r="H8" s="20">
        <v>3</v>
      </c>
      <c r="I8" s="34" t="s">
        <v>7</v>
      </c>
      <c r="J8" s="34"/>
      <c r="K8" s="34"/>
      <c r="L8" s="44" t="s">
        <v>43</v>
      </c>
      <c r="M8" s="44"/>
      <c r="N8" s="44"/>
    </row>
    <row r="10" spans="1:14" x14ac:dyDescent="0.2">
      <c r="A10" s="4" t="s">
        <v>8</v>
      </c>
      <c r="B10" s="35" t="s">
        <v>40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6" t="s">
        <v>9</v>
      </c>
      <c r="B12" s="32" t="s">
        <v>10</v>
      </c>
      <c r="C12" s="32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41" t="s">
        <v>21</v>
      </c>
    </row>
    <row r="13" spans="1:14" x14ac:dyDescent="0.2">
      <c r="A13" s="37"/>
      <c r="B13" s="33"/>
      <c r="C13" s="33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42"/>
    </row>
    <row r="14" spans="1:14" s="11" customFormat="1" x14ac:dyDescent="0.2">
      <c r="A14" s="21" t="s">
        <v>31</v>
      </c>
      <c r="B14" s="9"/>
      <c r="C14" s="9" t="s">
        <v>36</v>
      </c>
      <c r="D14" s="21" t="s">
        <v>30</v>
      </c>
      <c r="E14" s="21">
        <v>27</v>
      </c>
      <c r="F14" s="21"/>
      <c r="G14" s="21"/>
      <c r="H14" s="22">
        <f t="shared" ref="H14:H27" si="0">F14/E14</f>
        <v>0</v>
      </c>
      <c r="I14" s="21">
        <f t="shared" ref="I14:I28" si="1">(E14-SUM(F14:G14))-K14</f>
        <v>27</v>
      </c>
      <c r="J14" s="22">
        <f t="shared" ref="J14:J28" si="2">I14/E14</f>
        <v>1</v>
      </c>
      <c r="K14" s="21"/>
      <c r="L14" s="22">
        <f t="shared" ref="L14:L28" si="3">K14/E14</f>
        <v>0</v>
      </c>
      <c r="M14" s="9"/>
      <c r="N14" s="15"/>
    </row>
    <row r="15" spans="1:14" s="11" customFormat="1" x14ac:dyDescent="0.2">
      <c r="A15" s="21" t="s">
        <v>31</v>
      </c>
      <c r="B15" s="9"/>
      <c r="C15" s="9" t="s">
        <v>37</v>
      </c>
      <c r="D15" s="21" t="s">
        <v>30</v>
      </c>
      <c r="E15" s="21">
        <v>28</v>
      </c>
      <c r="F15" s="21"/>
      <c r="G15" s="21"/>
      <c r="H15" s="22">
        <f t="shared" si="0"/>
        <v>0</v>
      </c>
      <c r="I15" s="21">
        <f t="shared" si="1"/>
        <v>28</v>
      </c>
      <c r="J15" s="22">
        <f t="shared" si="2"/>
        <v>1</v>
      </c>
      <c r="K15" s="21"/>
      <c r="L15" s="22">
        <f t="shared" si="3"/>
        <v>0</v>
      </c>
      <c r="M15" s="9"/>
      <c r="N15" s="15"/>
    </row>
    <row r="16" spans="1:14" s="11" customFormat="1" x14ac:dyDescent="0.2">
      <c r="A16" s="21" t="s">
        <v>34</v>
      </c>
      <c r="B16" s="9"/>
      <c r="C16" s="9" t="s">
        <v>41</v>
      </c>
      <c r="D16" s="21" t="s">
        <v>30</v>
      </c>
      <c r="E16" s="21">
        <v>21</v>
      </c>
      <c r="F16" s="21"/>
      <c r="G16" s="21"/>
      <c r="H16" s="22">
        <f t="shared" si="0"/>
        <v>0</v>
      </c>
      <c r="I16" s="21">
        <f t="shared" si="1"/>
        <v>21</v>
      </c>
      <c r="J16" s="22">
        <f t="shared" si="2"/>
        <v>1</v>
      </c>
      <c r="K16" s="21"/>
      <c r="L16" s="22">
        <f t="shared" si="3"/>
        <v>0</v>
      </c>
      <c r="M16" s="9"/>
      <c r="N16" s="15"/>
    </row>
    <row r="17" spans="1:14" s="11" customFormat="1" x14ac:dyDescent="0.2">
      <c r="A17" s="21" t="s">
        <v>34</v>
      </c>
      <c r="B17" s="9"/>
      <c r="C17" s="9" t="s">
        <v>38</v>
      </c>
      <c r="D17" s="21" t="s">
        <v>30</v>
      </c>
      <c r="E17" s="21">
        <v>14</v>
      </c>
      <c r="F17" s="21"/>
      <c r="G17" s="21"/>
      <c r="H17" s="22">
        <f t="shared" si="0"/>
        <v>0</v>
      </c>
      <c r="I17" s="21">
        <f t="shared" si="1"/>
        <v>14</v>
      </c>
      <c r="J17" s="22">
        <f t="shared" si="2"/>
        <v>1</v>
      </c>
      <c r="K17" s="21"/>
      <c r="L17" s="22">
        <f t="shared" si="3"/>
        <v>0</v>
      </c>
      <c r="M17" s="9"/>
      <c r="N17" s="15"/>
    </row>
    <row r="18" spans="1:14" s="11" customFormat="1" x14ac:dyDescent="0.2">
      <c r="A18" s="21" t="s">
        <v>35</v>
      </c>
      <c r="B18" s="9"/>
      <c r="C18" s="9" t="s">
        <v>39</v>
      </c>
      <c r="D18" s="21" t="s">
        <v>30</v>
      </c>
      <c r="E18" s="21">
        <v>11</v>
      </c>
      <c r="F18" s="21"/>
      <c r="G18" s="21"/>
      <c r="H18" s="22">
        <f t="shared" si="0"/>
        <v>0</v>
      </c>
      <c r="I18" s="21">
        <f t="shared" si="1"/>
        <v>11</v>
      </c>
      <c r="J18" s="22">
        <f t="shared" si="2"/>
        <v>1</v>
      </c>
      <c r="K18" s="21"/>
      <c r="L18" s="22">
        <f t="shared" si="3"/>
        <v>0</v>
      </c>
      <c r="M18" s="9"/>
      <c r="N18" s="15"/>
    </row>
    <row r="19" spans="1:14" s="11" customFormat="1" x14ac:dyDescent="0.2">
      <c r="A19" s="9" t="str">
        <f>'1'!A19</f>
        <v>Topicos de calidad</v>
      </c>
      <c r="B19" s="9"/>
      <c r="C19" s="9" t="str">
        <f>'1'!C19</f>
        <v>801-A</v>
      </c>
      <c r="D19" s="9" t="str">
        <f>'1'!D19</f>
        <v>IIND</v>
      </c>
      <c r="E19" s="9">
        <f>'1'!E19</f>
        <v>19</v>
      </c>
      <c r="F19" s="9"/>
      <c r="G19" s="9"/>
      <c r="H19" s="10">
        <f t="shared" si="0"/>
        <v>0</v>
      </c>
      <c r="I19" s="9">
        <f t="shared" si="1"/>
        <v>19</v>
      </c>
      <c r="J19" s="10">
        <f t="shared" si="2"/>
        <v>1</v>
      </c>
      <c r="K19" s="9"/>
      <c r="L19" s="10">
        <f t="shared" si="3"/>
        <v>0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120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120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">
      <c r="A32" s="12"/>
    </row>
    <row r="33" spans="1:10" x14ac:dyDescent="0.2">
      <c r="B33" s="27" t="s">
        <v>27</v>
      </c>
      <c r="C33" s="27"/>
      <c r="D33" s="27"/>
      <c r="G33" s="28" t="s">
        <v>28</v>
      </c>
      <c r="H33" s="28"/>
      <c r="I33" s="28"/>
      <c r="J33" s="28"/>
    </row>
    <row r="34" spans="1:10" ht="55.5" customHeight="1" x14ac:dyDescent="0.2">
      <c r="B34" s="43" t="s">
        <v>32</v>
      </c>
      <c r="C34" s="43"/>
      <c r="D34" s="43"/>
      <c r="G34" s="43" t="s">
        <v>33</v>
      </c>
      <c r="H34" s="43"/>
      <c r="I34" s="43"/>
      <c r="J34" s="43"/>
    </row>
    <row r="35" spans="1:10" hidden="1" x14ac:dyDescent="0.2">
      <c r="A35" s="30" t="e">
        <v>#REF!</v>
      </c>
      <c r="B35" s="30"/>
      <c r="C35" s="6"/>
      <c r="E35" s="30"/>
      <c r="F35" s="30"/>
      <c r="G35" s="30"/>
      <c r="H35" s="30"/>
    </row>
    <row r="36" spans="1:10" hidden="1" x14ac:dyDescent="0.2"/>
    <row r="37" spans="1:10" ht="45" customHeight="1" x14ac:dyDescent="0.2">
      <c r="B37" s="24" t="str">
        <f>B10</f>
        <v>MII. SOCORRO AGUIRRE FERNANDEZ</v>
      </c>
      <c r="C37" s="24"/>
      <c r="D37" s="24"/>
      <c r="E37" s="13"/>
      <c r="F37" s="13"/>
      <c r="G37" s="24"/>
      <c r="H37" s="24"/>
      <c r="I37" s="24"/>
      <c r="J37" s="24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Ing. Socorro A_F</cp:lastModifiedBy>
  <cp:revision/>
  <cp:lastPrinted>2022-10-11T19:41:47Z</cp:lastPrinted>
  <dcterms:created xsi:type="dcterms:W3CDTF">2021-11-22T14:45:25Z</dcterms:created>
  <dcterms:modified xsi:type="dcterms:W3CDTF">2023-03-25T03:16:00Z</dcterms:modified>
  <cp:category/>
  <cp:contentStatus/>
</cp:coreProperties>
</file>