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-JUN 2023\"/>
    </mc:Choice>
  </mc:AlternateContent>
  <bookViews>
    <workbookView xWindow="-120" yWindow="-120" windowWidth="20730" windowHeight="1116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<sst xmlns="http://schemas.openxmlformats.org/spreadsheetml/2006/main" count="206" uniqueCount="56">
  <si>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</si>
  <si>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</si>
  <si>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</si>
  <si>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</si>
  <si>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</si>
  <si>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</si>
  <si>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</si>
  <si>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</si>
  <si>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</si>
  <si>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</si>
  <si>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</si>
  <si>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</si>
  <si>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</si>
  <si>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</si>
  <si>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</si>
  <si>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</si>
  <si>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</si>
  <si>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</si>
  <si>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</si>
  <si>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</si>
  <si>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</si>
  <si>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</si>
  <si>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</si>
  <si>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</si>
  <si>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</si>
  <si>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</si>
  <si>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</si>
  <si>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</si>
  <si>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</si>
  <si>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</si>
  <si>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</si>
  <si>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</si>
  <si>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</si>
  <si>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</si>
  <si>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</si>
  <si>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</si>
  <si>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</si>
  <si>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</si>
  <si>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</si>
  <si>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</si>
  <si>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</si>
  <si>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</si>
  <si>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</si>
  <si>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</si>
  <si>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ME. MARTA GABRIELA LIMON OROZCO</t>
  </si>
  <si>
    <t>MII. Socorro Aguirre Fernández</t>
  </si>
  <si>
    <t>INDUSTRIAL</t>
  </si>
  <si>
    <t>IIND</t>
  </si>
  <si>
    <t>Formulación y evaluación de proyectos</t>
  </si>
  <si>
    <t>801-A</t>
  </si>
  <si>
    <t>801-B</t>
  </si>
  <si>
    <t>401-C</t>
  </si>
  <si>
    <t>Higiene y seguridad industrial</t>
  </si>
  <si>
    <t>Investigación de operaciones I</t>
  </si>
  <si>
    <t>Topicos de calidad</t>
  </si>
  <si>
    <t>Febrero-Julio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</si>
</sst>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403412</xdr:colOff>
      <xdr:row>33</xdr:row>
      <xdr:rowOff>33617</xdr:rowOff>
    </xdr:from>
    <xdr:to>
      <xdr:col>3</xdr:col>
      <xdr:colOff>526916</xdr:colOff>
      <xdr:row>33</xdr:row>
      <xdr:rowOff>399409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8135470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20" zoomScaleNormal="12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46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35" t="s">
        <v>55</v>
      </c>
      <c r="M8" s="35"/>
      <c r="N8" s="35"/>
    </row>
    <row r="10" spans="1:14" x14ac:dyDescent="0.2">
      <c r="A10" s="4" t="s">
        <v>8</v>
      </c>
      <c r="B10" s="35" t="s">
        <v>45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41" t="s">
        <v>21</v>
      </c>
    </row>
    <row r="13" spans="1:14" x14ac:dyDescent="0.2">
      <c r="A13" s="37"/>
      <c r="B13" s="33"/>
      <c r="C13" s="33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42"/>
    </row>
    <row r="14" spans="1:14" s="11" customFormat="1" x14ac:dyDescent="0.2">
      <c r="A14" s="8" t="s">
        <v>48</v>
      </c>
      <c r="B14" s="9" t="s">
        <v>21</v>
      </c>
      <c r="C14" s="9" t="s">
        <v>49</v>
      </c>
      <c r="D14" s="9" t="s">
        <v>47</v>
      </c>
      <c r="E14" s="9">
        <v>19</v>
      </c>
      <c r="F14" s="9">
        <v>18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83.63</v>
      </c>
      <c r="N14" s="15">
        <v>0.73680000000000001</v>
      </c>
    </row>
    <row r="15" spans="1:14" s="11" customFormat="1" x14ac:dyDescent="0.2">
      <c r="A15" s="8" t="s">
        <v>48</v>
      </c>
      <c r="B15" s="9" t="s">
        <v>21</v>
      </c>
      <c r="C15" s="9" t="s">
        <v>50</v>
      </c>
      <c r="D15" s="9" t="s">
        <v>47</v>
      </c>
      <c r="E15" s="9">
        <v>37</v>
      </c>
      <c r="F15" s="9">
        <v>36</v>
      </c>
      <c r="G15" s="9"/>
      <c r="H15" s="10"/>
      <c r="I15" s="9">
        <v>1</v>
      </c>
      <c r="J15" s="10"/>
      <c r="K15" s="9"/>
      <c r="L15" s="10"/>
      <c r="M15" s="9">
        <v>84.18</v>
      </c>
      <c r="N15" s="15">
        <v>0.59450000000000003</v>
      </c>
    </row>
    <row r="16" spans="1:14" s="11" customFormat="1" x14ac:dyDescent="0.2">
      <c r="A16" s="8" t="s">
        <v>52</v>
      </c>
      <c r="B16" s="9" t="s">
        <v>21</v>
      </c>
      <c r="C16" s="9" t="s">
        <v>39</v>
      </c>
      <c r="D16" s="9" t="s">
        <v>47</v>
      </c>
      <c r="E16" s="9">
        <v>24</v>
      </c>
      <c r="F16" s="9">
        <v>21</v>
      </c>
      <c r="G16" s="9"/>
      <c r="H16" s="10"/>
      <c r="I16" s="9">
        <v>3</v>
      </c>
      <c r="J16" s="10"/>
      <c r="K16" s="9"/>
      <c r="L16" s="10"/>
      <c r="M16" s="9">
        <v>73.16</v>
      </c>
      <c r="N16" s="15">
        <v>0.83</v>
      </c>
    </row>
    <row r="17" spans="1:14" s="11" customFormat="1" x14ac:dyDescent="0.2">
      <c r="A17" s="8" t="s">
        <v>52</v>
      </c>
      <c r="B17" s="9" t="s">
        <v>21</v>
      </c>
      <c r="C17" s="9" t="s">
        <v>51</v>
      </c>
      <c r="D17" s="9" t="s">
        <v>47</v>
      </c>
      <c r="E17" s="9">
        <v>23</v>
      </c>
      <c r="F17" s="9">
        <v>23</v>
      </c>
      <c r="G17" s="9"/>
      <c r="H17" s="10"/>
      <c r="I17" s="9">
        <v>0</v>
      </c>
      <c r="J17" s="10"/>
      <c r="K17" s="9"/>
      <c r="L17" s="10"/>
      <c r="M17" s="9">
        <v>84.08</v>
      </c>
      <c r="N17" s="15">
        <v>0.60860000000000003</v>
      </c>
    </row>
    <row r="18" spans="1:14" s="11" customFormat="1" x14ac:dyDescent="0.2">
      <c r="A18" s="8" t="s">
        <v>53</v>
      </c>
      <c r="B18" s="9" t="s">
        <v>21</v>
      </c>
      <c r="C18" s="9" t="s">
        <v>51</v>
      </c>
      <c r="D18" s="9" t="s">
        <v>47</v>
      </c>
      <c r="E18" s="9">
        <v>21</v>
      </c>
      <c r="F18" s="9">
        <v>21</v>
      </c>
      <c r="G18" s="9"/>
      <c r="H18" s="10"/>
      <c r="I18" s="9">
        <v>0</v>
      </c>
      <c r="J18" s="10"/>
      <c r="K18" s="9"/>
      <c r="L18" s="10"/>
      <c r="M18" s="9">
        <v>80.95</v>
      </c>
      <c r="N18" s="15">
        <v>0.38090000000000002</v>
      </c>
    </row>
    <row r="19" spans="1:14" s="11" customFormat="1" x14ac:dyDescent="0.2">
      <c r="A19" s="8" t="s">
        <v>54</v>
      </c>
      <c r="B19" s="9" t="s">
        <v>21</v>
      </c>
      <c r="C19" s="9" t="s">
        <v>49</v>
      </c>
      <c r="D19" s="9" t="s">
        <v>47</v>
      </c>
      <c r="E19" s="9">
        <v>19</v>
      </c>
      <c r="F19" s="9">
        <v>18</v>
      </c>
      <c r="G19" s="9"/>
      <c r="H19" s="10"/>
      <c r="I19" s="9">
        <v>1</v>
      </c>
      <c r="J19" s="10"/>
      <c r="K19" s="9"/>
      <c r="L19" s="10"/>
      <c r="M19" s="9">
        <v>79.42</v>
      </c>
      <c r="N19" s="15">
        <v>0.94730000000000003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ref="I21:I28" si="1">(E21-SUM(F21:G21))-K21</f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137</v>
      </c>
      <c r="G28" s="17">
        <f>SUM(G14:G27)</f>
        <v>0</v>
      </c>
      <c r="H28" s="18">
        <v>0</v>
      </c>
      <c r="I28" s="17">
        <f t="shared" si="1"/>
        <v>6</v>
      </c>
      <c r="J28" s="18">
        <f t="shared" ref="J28" si="2">I28/E28</f>
        <v>4.195804195804196E-2</v>
      </c>
      <c r="K28" s="17">
        <f>SUM(K14:K27)</f>
        <v>0</v>
      </c>
      <c r="L28" s="18">
        <f t="shared" si="0"/>
        <v>0</v>
      </c>
      <c r="M28" s="17">
        <f>AVERAGE(M14:M27)</f>
        <v>80.903333333333336</v>
      </c>
      <c r="N28" s="19">
        <f>AVERAGE(N14:N27)</f>
        <v>0.68301666666666672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 t="s">
        <v>40</v>
      </c>
      <c r="C34" s="29"/>
      <c r="D34" s="29"/>
      <c r="G34" s="23" t="s">
        <v>44</v>
      </c>
      <c r="H34" s="23"/>
      <c r="I34" s="23"/>
      <c r="J34" s="2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/>
      <c r="C37" s="24"/>
      <c r="D37" s="24"/>
      <c r="E37" s="13"/>
      <c r="F37" s="13"/>
      <c r="G37" s="24"/>
      <c r="H37" s="24"/>
      <c r="I37" s="24"/>
      <c r="J37" s="24"/>
    </row>
  </sheetData>
  <mergeCells count="30"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Febrero-Julio - 2023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41" t="s">
        <v>21</v>
      </c>
    </row>
    <row r="13" spans="1:14" x14ac:dyDescent="0.2">
      <c r="A13" s="37"/>
      <c r="B13" s="33"/>
      <c r="C13" s="33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42"/>
    </row>
    <row r="14" spans="1:14" s="11" customFormat="1" ht="25.5" x14ac:dyDescent="0.2">
      <c r="A14" s="9" t="str">
        <f>'1'!A14</f>
        <v>Formulación y evaluación de proyectos</v>
      </c>
      <c r="B14" s="9"/>
      <c r="C14" s="9" t="str">
        <f>'1'!C14</f>
        <v>801-A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801-B</v>
      </c>
      <c r="D15" s="9" t="str">
        <f>'1'!D15</f>
        <v>IIND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Higiene y seguridad industrial</v>
      </c>
      <c r="B16" s="9"/>
      <c r="C16" s="9" t="str">
        <f>'1'!C16</f>
        <v>401-A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Higiene y seguridad industrial</v>
      </c>
      <c r="B17" s="9"/>
      <c r="C17" s="9" t="str">
        <f>'1'!C17</f>
        <v>401-C</v>
      </c>
      <c r="D17" s="9" t="str">
        <f>'1'!D17</f>
        <v>IIND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Investigación de operaciones I</v>
      </c>
      <c r="B18" s="9"/>
      <c r="C18" s="9" t="str">
        <f>'1'!C18</f>
        <v>401-C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5"/>
      <c r="H34" s="35"/>
      <c r="I34" s="35"/>
      <c r="J34" s="35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 t="str">
        <f>B10</f>
        <v>MII. Socorro Aguirre Fernández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Febrero-Julio - 2023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41" t="s">
        <v>21</v>
      </c>
    </row>
    <row r="13" spans="1:14" x14ac:dyDescent="0.2">
      <c r="A13" s="37"/>
      <c r="B13" s="33"/>
      <c r="C13" s="33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42"/>
    </row>
    <row r="14" spans="1:14" s="11" customFormat="1" ht="25.5" x14ac:dyDescent="0.2">
      <c r="A14" s="9" t="str">
        <f>'1'!A14</f>
        <v>Formulación y evaluación de proyectos</v>
      </c>
      <c r="B14" s="9"/>
      <c r="C14" s="9" t="str">
        <f>'1'!C14</f>
        <v>801-A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801-B</v>
      </c>
      <c r="D15" s="9" t="str">
        <f>'1'!D15</f>
        <v>IIND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Higiene y seguridad industrial</v>
      </c>
      <c r="B16" s="9"/>
      <c r="C16" s="9" t="str">
        <f>'1'!C16</f>
        <v>401-A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Higiene y seguridad industrial</v>
      </c>
      <c r="B17" s="9"/>
      <c r="C17" s="9" t="str">
        <f>'1'!C17</f>
        <v>401-C</v>
      </c>
      <c r="D17" s="9" t="str">
        <f>'1'!D17</f>
        <v>IIND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Investigación de operaciones I</v>
      </c>
      <c r="B18" s="9"/>
      <c r="C18" s="9" t="str">
        <f>'1'!C18</f>
        <v>401-C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5"/>
      <c r="H34" s="35"/>
      <c r="I34" s="35"/>
      <c r="J34" s="35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 t="str">
        <f>B10</f>
        <v>MII. Socorro Aguirre Fernández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Febrero-Julio - 2023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41" t="s">
        <v>21</v>
      </c>
    </row>
    <row r="13" spans="1:14" x14ac:dyDescent="0.2">
      <c r="A13" s="37"/>
      <c r="B13" s="33"/>
      <c r="C13" s="33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42"/>
    </row>
    <row r="14" spans="1:14" s="11" customFormat="1" ht="25.5" x14ac:dyDescent="0.2">
      <c r="A14" s="9" t="str">
        <f>'1'!A14</f>
        <v>Formulación y evaluación de proyectos</v>
      </c>
      <c r="B14" s="9"/>
      <c r="C14" s="9" t="str">
        <f>'1'!C14</f>
        <v>801-A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801-B</v>
      </c>
      <c r="D15" s="9" t="str">
        <f>'1'!D15</f>
        <v>IIND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Higiene y seguridad industrial</v>
      </c>
      <c r="B16" s="9"/>
      <c r="C16" s="9" t="str">
        <f>'1'!C16</f>
        <v>401-A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Higiene y seguridad industrial</v>
      </c>
      <c r="B17" s="9"/>
      <c r="C17" s="9" t="str">
        <f>'1'!C17</f>
        <v>401-C</v>
      </c>
      <c r="D17" s="9" t="str">
        <f>'1'!D17</f>
        <v>IIND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Investigación de operaciones I</v>
      </c>
      <c r="B18" s="9"/>
      <c r="C18" s="9" t="str">
        <f>'1'!C18</f>
        <v>401-C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5"/>
      <c r="H34" s="35"/>
      <c r="I34" s="35"/>
      <c r="J34" s="35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 t="str">
        <f>B10</f>
        <v>MII. Socorro Aguirre Fernández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42</v>
      </c>
      <c r="C8" s="35"/>
      <c r="D8" s="14" t="s">
        <v>5</v>
      </c>
      <c r="E8" s="20">
        <v>5</v>
      </c>
      <c r="F8"/>
      <c r="G8" s="4" t="s">
        <v>6</v>
      </c>
      <c r="H8" s="20">
        <v>3</v>
      </c>
      <c r="I8" s="34" t="s">
        <v>7</v>
      </c>
      <c r="J8" s="34"/>
      <c r="K8" s="34"/>
      <c r="L8" s="44" t="s">
        <v>43</v>
      </c>
      <c r="M8" s="44"/>
      <c r="N8" s="44"/>
    </row>
    <row r="10" spans="1:14" x14ac:dyDescent="0.2">
      <c r="A10" s="4" t="s">
        <v>8</v>
      </c>
      <c r="B10" s="35" t="s">
        <v>40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41" t="s">
        <v>21</v>
      </c>
    </row>
    <row r="13" spans="1:14" x14ac:dyDescent="0.2">
      <c r="A13" s="37"/>
      <c r="B13" s="33"/>
      <c r="C13" s="33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42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55.5" customHeight="1" x14ac:dyDescent="0.2">
      <c r="B34" s="43" t="s">
        <v>32</v>
      </c>
      <c r="C34" s="43"/>
      <c r="D34" s="43"/>
      <c r="G34" s="43" t="s">
        <v>33</v>
      </c>
      <c r="H34" s="43"/>
      <c r="I34" s="43"/>
      <c r="J34" s="4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4" t="str">
        <f>B10</f>
        <v>MII. SOCORRO AGUIRRE FERNANDEZ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Socorro A_F</cp:lastModifiedBy>
  <cp:revision/>
  <cp:lastPrinted>2022-10-11T19:41:47Z</cp:lastPrinted>
  <dcterms:created xsi:type="dcterms:W3CDTF">2021-11-22T14:45:25Z</dcterms:created>
  <dcterms:modified xsi:type="dcterms:W3CDTF">2023-03-25T03:16:00Z</dcterms:modified>
  <cp:category/>
  <cp:contentStatus/>
</cp:coreProperties>
</file>