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User\Documents\FEB-JUN 2023\"/>
    </mc:Choice>
  </mc:AlternateContent>
  <xr:revisionPtr revIDLastSave="0" documentId="13_ncr:1_{7CA6FFD3-97CE-4BBD-918E-5E49E28FF68C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24" l="1"/>
  <c r="I28" i="24"/>
  <c r="L15" i="10"/>
  <c r="L16" i="10"/>
  <c r="L17" i="10"/>
  <c r="L18" i="10"/>
  <c r="L19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G28" i="24"/>
  <c r="F28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I16" i="24"/>
  <c r="D16" i="24"/>
  <c r="C16" i="24"/>
  <c r="A16" i="24"/>
  <c r="I15" i="24"/>
  <c r="D15" i="24"/>
  <c r="C15" i="24"/>
  <c r="A15" i="24"/>
  <c r="I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I16" i="23"/>
  <c r="D16" i="23"/>
  <c r="C16" i="23"/>
  <c r="A16" i="23"/>
  <c r="I15" i="23"/>
  <c r="D15" i="23"/>
  <c r="C15" i="23"/>
  <c r="A15" i="23"/>
  <c r="I14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9" i="22"/>
  <c r="I19" i="22"/>
  <c r="L17" i="22"/>
  <c r="I17" i="22"/>
  <c r="L16" i="22"/>
  <c r="I16" i="22"/>
  <c r="L15" i="22"/>
  <c r="I15" i="22"/>
  <c r="I14" i="22"/>
  <c r="N28" i="10"/>
  <c r="M28" i="10"/>
  <c r="K28" i="10"/>
  <c r="G28" i="10"/>
  <c r="F28" i="10"/>
  <c r="E28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E28" i="24"/>
  <c r="L14" i="23"/>
  <c r="L15" i="23"/>
  <c r="L16" i="23"/>
  <c r="L17" i="23"/>
  <c r="L18" i="23"/>
  <c r="L19" i="23"/>
  <c r="E28" i="23"/>
  <c r="I18" i="22"/>
  <c r="L14" i="22"/>
  <c r="E28" i="22"/>
  <c r="I28" i="10"/>
  <c r="I28" i="25" l="1"/>
  <c r="J28" i="25" s="1"/>
  <c r="L28" i="25"/>
  <c r="H28" i="25"/>
  <c r="L28" i="24"/>
  <c r="I28" i="23"/>
  <c r="L28" i="23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<sst xmlns="http://schemas.openxmlformats.org/spreadsheetml/2006/main" count="226" uniqueCount="61">
  <si>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</si>
  <si>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</si>
  <si>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</si>
  <si>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</si>
  <si>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</si>
  <si>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</si>
  <si>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</si>
  <si>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</si>
  <si>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</si>
  <si>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</si>
  <si>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</si>
  <si>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</si>
  <si>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</si>
  <si>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</si>
  <si>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</si>
  <si>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</si>
  <si>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</si>
  <si>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</si>
  <si>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</si>
  <si>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</si>
  <si>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</si>
  <si>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</si>
  <si>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</si>
  <si>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</si>
  <si>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</si>
  <si>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</si>
  <si>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</si>
  <si>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</si>
  <si>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</si>
  <si>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</si>
  <si>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</si>
  <si>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</si>
  <si>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</si>
  <si>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</si>
  <si>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</si>
  <si>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</si>
  <si>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</si>
  <si>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</si>
  <si>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</si>
  <si>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</si>
  <si>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</si>
  <si>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</si>
  <si>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</si>
  <si>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</si>
  <si>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ME. MARTA GABRIELA LIMON OROZCO</t>
  </si>
  <si>
    <t>MII. Socorro Aguirre Fernández</t>
  </si>
  <si>
    <t>INDUSTRIAL</t>
  </si>
  <si>
    <t>IIND</t>
  </si>
  <si>
    <t>Formulación y evaluación de proyectos</t>
  </si>
  <si>
    <t>801-A</t>
  </si>
  <si>
    <t>801-B</t>
  </si>
  <si>
    <t>401-C</t>
  </si>
  <si>
    <t>Higiene y seguridad industrial</t>
  </si>
  <si>
    <t>Investigación de operaciones I</t>
  </si>
  <si>
    <t>Topicos de calidad</t>
  </si>
  <si>
    <t>Febrero-Julio - 2023</t>
  </si>
  <si>
    <t>II</t>
  </si>
  <si>
    <t>MII. Ma. De la Cruz Porras Arias</t>
  </si>
  <si>
    <t>III</t>
  </si>
  <si>
    <t>M.I.I. Ma. De la Cruz Porras Arias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</si>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</sst>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403412</xdr:colOff>
      <xdr:row>33</xdr:row>
      <xdr:rowOff>33617</xdr:rowOff>
    </xdr:from>
    <xdr:to>
      <xdr:col>3</xdr:col>
      <xdr:colOff>526916</xdr:colOff>
      <xdr:row>33</xdr:row>
      <xdr:rowOff>399409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0" y="8135470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</xdr:colOff>
      <xdr:row>33</xdr:row>
      <xdr:rowOff>381000</xdr:rowOff>
    </xdr:from>
    <xdr:to>
      <xdr:col>3</xdr:col>
      <xdr:colOff>523554</xdr:colOff>
      <xdr:row>33</xdr:row>
      <xdr:rowOff>746792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B4101B-2BAE-A268-1D0F-3CA91BDCE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6600" y="7810500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347382</xdr:colOff>
      <xdr:row>33</xdr:row>
      <xdr:rowOff>414618</xdr:rowOff>
    </xdr:from>
    <xdr:to>
      <xdr:col>3</xdr:col>
      <xdr:colOff>672592</xdr:colOff>
      <xdr:row>33</xdr:row>
      <xdr:rowOff>780410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4AFABA-D89D-8230-6431-D26199DF4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38500" y="8718177"/>
          <a:ext cx="695004" cy="3657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C10" zoomScale="120" zoomScaleNormal="120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1" t="s">
        <v>2</v>
      </c>
      <c r="B6" s="31"/>
      <c r="C6" s="31"/>
      <c r="D6" s="31"/>
      <c r="E6" s="32" t="s">
        <v>46</v>
      </c>
      <c r="F6" s="32"/>
      <c r="G6" s="32"/>
      <c r="H6" s="3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6</v>
      </c>
      <c r="G8" s="4" t="s">
        <v>6</v>
      </c>
      <c r="H8" s="5">
        <v>4</v>
      </c>
      <c r="I8" s="35" t="s">
        <v>7</v>
      </c>
      <c r="J8" s="35"/>
      <c r="K8" s="35"/>
      <c r="L8" s="36" t="s">
        <v>55</v>
      </c>
      <c r="M8" s="36"/>
      <c r="N8" s="36"/>
    </row>
    <row r="10" spans="1:14" x14ac:dyDescent="0.2">
      <c r="A10" s="4" t="s">
        <v>8</v>
      </c>
      <c r="B10" s="36" t="s">
        <v>45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9" t="s">
        <v>10</v>
      </c>
      <c r="C12" s="39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3" t="s">
        <v>21</v>
      </c>
    </row>
    <row r="13" spans="1:14" x14ac:dyDescent="0.2">
      <c r="A13" s="38"/>
      <c r="B13" s="40"/>
      <c r="C13" s="40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4"/>
    </row>
    <row r="14" spans="1:14" s="11" customFormat="1" x14ac:dyDescent="0.2">
      <c r="A14" s="8" t="s">
        <v>48</v>
      </c>
      <c r="B14" s="9" t="s">
        <v>21</v>
      </c>
      <c r="C14" s="9" t="s">
        <v>49</v>
      </c>
      <c r="D14" s="9" t="s">
        <v>47</v>
      </c>
      <c r="E14" s="9">
        <v>19</v>
      </c>
      <c r="F14" s="9">
        <v>18</v>
      </c>
      <c r="G14" s="9"/>
      <c r="H14" s="10"/>
      <c r="I14" s="9">
        <v>1</v>
      </c>
      <c r="J14" s="10"/>
      <c r="K14" s="9">
        <v>0</v>
      </c>
      <c r="L14" s="10">
        <f t="shared" ref="L14:L19" si="0">K14/E14</f>
        <v>0</v>
      </c>
      <c r="M14" s="24">
        <v>83.63</v>
      </c>
      <c r="N14" s="15">
        <v>0.73680000000000001</v>
      </c>
    </row>
    <row r="15" spans="1:14" s="11" customFormat="1" x14ac:dyDescent="0.2">
      <c r="A15" s="8" t="s">
        <v>48</v>
      </c>
      <c r="B15" s="9" t="s">
        <v>21</v>
      </c>
      <c r="C15" s="9" t="s">
        <v>50</v>
      </c>
      <c r="D15" s="9" t="s">
        <v>47</v>
      </c>
      <c r="E15" s="9">
        <v>37</v>
      </c>
      <c r="F15" s="9">
        <v>36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24">
        <v>84.18</v>
      </c>
      <c r="N15" s="15">
        <v>0.59450000000000003</v>
      </c>
    </row>
    <row r="16" spans="1:14" s="11" customFormat="1" x14ac:dyDescent="0.2">
      <c r="A16" s="8" t="s">
        <v>52</v>
      </c>
      <c r="B16" s="9" t="s">
        <v>21</v>
      </c>
      <c r="C16" s="9" t="s">
        <v>39</v>
      </c>
      <c r="D16" s="9" t="s">
        <v>47</v>
      </c>
      <c r="E16" s="9">
        <v>24</v>
      </c>
      <c r="F16" s="9">
        <v>21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24">
        <v>73.16</v>
      </c>
      <c r="N16" s="15">
        <v>0.83</v>
      </c>
    </row>
    <row r="17" spans="1:14" s="11" customFormat="1" x14ac:dyDescent="0.2">
      <c r="A17" s="8" t="s">
        <v>52</v>
      </c>
      <c r="B17" s="9" t="s">
        <v>21</v>
      </c>
      <c r="C17" s="9" t="s">
        <v>51</v>
      </c>
      <c r="D17" s="9" t="s">
        <v>47</v>
      </c>
      <c r="E17" s="9"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24">
        <v>84.08</v>
      </c>
      <c r="N17" s="15">
        <v>0.60860000000000003</v>
      </c>
    </row>
    <row r="18" spans="1:14" s="11" customFormat="1" x14ac:dyDescent="0.2">
      <c r="A18" s="8" t="s">
        <v>53</v>
      </c>
      <c r="B18" s="9" t="s">
        <v>21</v>
      </c>
      <c r="C18" s="9" t="s">
        <v>51</v>
      </c>
      <c r="D18" s="9" t="s">
        <v>47</v>
      </c>
      <c r="E18" s="9">
        <v>21</v>
      </c>
      <c r="F18" s="9">
        <v>21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24">
        <v>80.95</v>
      </c>
      <c r="N18" s="15">
        <v>0.38090000000000002</v>
      </c>
    </row>
    <row r="19" spans="1:14" s="11" customFormat="1" x14ac:dyDescent="0.2">
      <c r="A19" s="8" t="s">
        <v>54</v>
      </c>
      <c r="B19" s="9" t="s">
        <v>21</v>
      </c>
      <c r="C19" s="9" t="s">
        <v>49</v>
      </c>
      <c r="D19" s="9" t="s">
        <v>47</v>
      </c>
      <c r="E19" s="9">
        <v>19</v>
      </c>
      <c r="F19" s="9">
        <v>18</v>
      </c>
      <c r="G19" s="9"/>
      <c r="H19" s="10"/>
      <c r="I19" s="9">
        <v>1</v>
      </c>
      <c r="J19" s="10"/>
      <c r="K19" s="9">
        <v>0</v>
      </c>
      <c r="L19" s="10">
        <f t="shared" si="0"/>
        <v>0</v>
      </c>
      <c r="M19" s="24">
        <v>79.42</v>
      </c>
      <c r="N19" s="15">
        <v>0.94730000000000003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4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4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4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4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4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4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4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4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137</v>
      </c>
      <c r="G28" s="17">
        <f>SUM(G14:G27)</f>
        <v>0</v>
      </c>
      <c r="H28" s="18">
        <v>0</v>
      </c>
      <c r="I28" s="17">
        <f t="shared" ref="I28" si="1">(E28-SUM(F28:G28))-K28</f>
        <v>6</v>
      </c>
      <c r="J28" s="18"/>
      <c r="K28" s="17">
        <f>SUM(K14:K27)</f>
        <v>0</v>
      </c>
      <c r="L28" s="18"/>
      <c r="M28" s="25">
        <f>AVERAGE(M14:M27)</f>
        <v>80.903333333333336</v>
      </c>
      <c r="N28" s="19">
        <f>AVERAGE(N14:N27)</f>
        <v>0.68301666666666672</v>
      </c>
    </row>
    <row r="30" spans="1:14" ht="120" customHeight="1" x14ac:dyDescent="0.2">
      <c r="A30" s="45" t="s">
        <v>26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30" t="s">
        <v>28</v>
      </c>
      <c r="H33" s="30"/>
      <c r="I33" s="30"/>
      <c r="J33" s="30"/>
    </row>
    <row r="34" spans="1:10" ht="62.25" customHeight="1" x14ac:dyDescent="0.2">
      <c r="B34" s="43" t="s">
        <v>40</v>
      </c>
      <c r="C34" s="43"/>
      <c r="D34" s="43"/>
      <c r="G34" s="23" t="s">
        <v>44</v>
      </c>
      <c r="H34" s="23"/>
      <c r="I34" s="23"/>
      <c r="J34" s="23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1"/>
      <c r="C37" s="41"/>
      <c r="D37" s="41"/>
      <c r="E37" s="13"/>
      <c r="F37" s="13"/>
      <c r="G37" s="41"/>
      <c r="H37" s="41"/>
      <c r="I37" s="41"/>
      <c r="J37" s="41"/>
    </row>
  </sheetData>
  <mergeCells count="30"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Normal="100" zoomScaleSheetLayoutView="100" workbookViewId="0">
      <selection activeCell="B28" sqref="B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1" t="s">
        <v>2</v>
      </c>
      <c r="B6" s="31"/>
      <c r="C6" s="31"/>
      <c r="D6" s="31"/>
      <c r="E6" s="32"/>
      <c r="F6" s="32"/>
      <c r="G6" s="32"/>
      <c r="H6" s="3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Febrero-Julio - 2023</v>
      </c>
      <c r="M8" s="36"/>
      <c r="N8" s="36"/>
    </row>
    <row r="10" spans="1:14" x14ac:dyDescent="0.2">
      <c r="A10" s="4" t="s">
        <v>8</v>
      </c>
      <c r="B10" s="36" t="str">
        <f>'1'!B10</f>
        <v>MII. Socorro Aguirre Fernández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9" t="s">
        <v>10</v>
      </c>
      <c r="C12" s="39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3" t="s">
        <v>21</v>
      </c>
    </row>
    <row r="13" spans="1:14" x14ac:dyDescent="0.2">
      <c r="A13" s="38"/>
      <c r="B13" s="40"/>
      <c r="C13" s="40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4"/>
    </row>
    <row r="14" spans="1:14" s="11" customFormat="1" ht="25.5" x14ac:dyDescent="0.2">
      <c r="A14" s="9" t="str">
        <f>'1'!A14</f>
        <v>Formulación y evaluación de proyectos</v>
      </c>
      <c r="B14" s="9" t="s">
        <v>56</v>
      </c>
      <c r="C14" s="9" t="str">
        <f>'1'!C14</f>
        <v>801-A</v>
      </c>
      <c r="D14" s="9" t="str">
        <f>'1'!D14</f>
        <v>IIND</v>
      </c>
      <c r="E14" s="9">
        <v>17</v>
      </c>
      <c r="F14" s="9">
        <v>17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19" si="1">K14/E14</f>
        <v>0</v>
      </c>
      <c r="M14" s="24">
        <v>91.94</v>
      </c>
      <c r="N14" s="15">
        <v>0.70589999999999997</v>
      </c>
    </row>
    <row r="15" spans="1:14" s="11" customFormat="1" ht="25.5" x14ac:dyDescent="0.2">
      <c r="A15" s="9" t="str">
        <f>'1'!A15</f>
        <v>Formulación y evaluación de proyectos</v>
      </c>
      <c r="B15" s="9" t="s">
        <v>56</v>
      </c>
      <c r="C15" s="9" t="str">
        <f>'1'!C15</f>
        <v>801-B</v>
      </c>
      <c r="D15" s="9" t="str">
        <f>'1'!D15</f>
        <v>IIND</v>
      </c>
      <c r="E15" s="9">
        <v>38</v>
      </c>
      <c r="F15" s="9">
        <v>37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24">
        <v>86.2</v>
      </c>
      <c r="N15" s="15">
        <v>0.76300000000000001</v>
      </c>
    </row>
    <row r="16" spans="1:14" s="11" customFormat="1" ht="25.5" x14ac:dyDescent="0.2">
      <c r="A16" s="9" t="str">
        <f>'1'!A16</f>
        <v>Higiene y seguridad industrial</v>
      </c>
      <c r="B16" s="9" t="s">
        <v>56</v>
      </c>
      <c r="C16" s="9" t="str">
        <f>'1'!C16</f>
        <v>401-A</v>
      </c>
      <c r="D16" s="9" t="str">
        <f>'1'!D16</f>
        <v>IIND</v>
      </c>
      <c r="E16" s="9">
        <v>25</v>
      </c>
      <c r="F16" s="9">
        <v>20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24">
        <v>68.400000000000006</v>
      </c>
      <c r="N16" s="15">
        <v>0.8</v>
      </c>
    </row>
    <row r="17" spans="1:14" s="11" customFormat="1" ht="25.5" x14ac:dyDescent="0.2">
      <c r="A17" s="9" t="str">
        <f>'1'!A17</f>
        <v>Higiene y seguridad industrial</v>
      </c>
      <c r="B17" s="9" t="s">
        <v>56</v>
      </c>
      <c r="C17" s="9" t="str">
        <f>'1'!C17</f>
        <v>401-C</v>
      </c>
      <c r="D17" s="9" t="str">
        <f>'1'!D17</f>
        <v>IIND</v>
      </c>
      <c r="E17" s="9">
        <f>'1'!E17</f>
        <v>23</v>
      </c>
      <c r="F17" s="9">
        <v>18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24">
        <v>69.7</v>
      </c>
      <c r="N17" s="15">
        <v>0.78300000000000003</v>
      </c>
    </row>
    <row r="18" spans="1:14" s="11" customFormat="1" ht="25.5" x14ac:dyDescent="0.2">
      <c r="A18" s="9" t="str">
        <f>'1'!A18</f>
        <v>Investigación de operaciones I</v>
      </c>
      <c r="B18" s="9" t="s">
        <v>56</v>
      </c>
      <c r="C18" s="9" t="str">
        <f>'1'!C18</f>
        <v>401-C</v>
      </c>
      <c r="D18" s="9" t="str">
        <f>'1'!D18</f>
        <v>IIND</v>
      </c>
      <c r="E18" s="9">
        <f>'1'!E18</f>
        <v>21</v>
      </c>
      <c r="F18" s="9">
        <v>1</v>
      </c>
      <c r="G18" s="9"/>
      <c r="H18" s="10"/>
      <c r="I18" s="9">
        <f t="shared" si="0"/>
        <v>20</v>
      </c>
      <c r="J18" s="10"/>
      <c r="K18" s="9">
        <v>0</v>
      </c>
      <c r="L18" s="10">
        <f t="shared" si="1"/>
        <v>0</v>
      </c>
      <c r="M18" s="24">
        <v>3.33</v>
      </c>
      <c r="N18" s="15">
        <v>4.7E-2</v>
      </c>
    </row>
    <row r="19" spans="1:14" s="11" customFormat="1" ht="25.5" x14ac:dyDescent="0.2">
      <c r="A19" s="9" t="str">
        <f>'1'!A19</f>
        <v>Topicos de calidad</v>
      </c>
      <c r="B19" s="9" t="s">
        <v>56</v>
      </c>
      <c r="C19" s="9" t="str">
        <f>'1'!C19</f>
        <v>801-A</v>
      </c>
      <c r="D19" s="9" t="str">
        <f>'1'!D19</f>
        <v>IIND</v>
      </c>
      <c r="E19" s="9">
        <f>'1'!E19</f>
        <v>19</v>
      </c>
      <c r="F19" s="9">
        <v>19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24">
        <v>85.53</v>
      </c>
      <c r="N19" s="15">
        <v>0.52629999999999999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112</v>
      </c>
      <c r="G28" s="17">
        <f>SUM(G14:G27)</f>
        <v>0</v>
      </c>
      <c r="H28" s="18">
        <v>0</v>
      </c>
      <c r="I28" s="17">
        <f t="shared" si="0"/>
        <v>31</v>
      </c>
      <c r="J28" s="18"/>
      <c r="K28" s="17">
        <f>SUM(K14:K27)</f>
        <v>0</v>
      </c>
      <c r="L28" s="18"/>
      <c r="M28" s="25">
        <f>AVERAGE(M14:M27)</f>
        <v>67.516666666666666</v>
      </c>
      <c r="N28" s="19">
        <f>AVERAGE(N14:N27)</f>
        <v>0.60420000000000007</v>
      </c>
    </row>
    <row r="30" spans="1:14" ht="120" customHeight="1" x14ac:dyDescent="0.2">
      <c r="A30" s="45" t="s">
        <v>26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30" t="s">
        <v>28</v>
      </c>
      <c r="H33" s="30"/>
      <c r="I33" s="30"/>
      <c r="J33" s="30"/>
    </row>
    <row r="34" spans="1:10" ht="62.25" customHeight="1" x14ac:dyDescent="0.2">
      <c r="B34" s="43"/>
      <c r="C34" s="43"/>
      <c r="D34" s="43"/>
      <c r="G34" s="36"/>
      <c r="H34" s="36"/>
      <c r="I34" s="36"/>
      <c r="J34" s="36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1" t="str">
        <f>B10</f>
        <v>MII. Socorro Aguirre Fernández</v>
      </c>
      <c r="C37" s="41"/>
      <c r="D37" s="41"/>
      <c r="E37" s="13"/>
      <c r="F37" s="13"/>
      <c r="G37" s="41" t="s">
        <v>57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C10" zoomScaleNormal="100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1" t="s">
        <v>2</v>
      </c>
      <c r="B6" s="31"/>
      <c r="C6" s="31"/>
      <c r="D6" s="31"/>
      <c r="E6" s="32"/>
      <c r="F6" s="32"/>
      <c r="G6" s="32"/>
      <c r="H6" s="3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Febrero-Julio - 2023</v>
      </c>
      <c r="M8" s="36"/>
      <c r="N8" s="36"/>
    </row>
    <row r="10" spans="1:14" x14ac:dyDescent="0.2">
      <c r="A10" s="4" t="s">
        <v>8</v>
      </c>
      <c r="B10" s="36" t="str">
        <f>'1'!B10</f>
        <v>MII. Socorro Aguirre Fernández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9" t="s">
        <v>10</v>
      </c>
      <c r="C12" s="39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3" t="s">
        <v>21</v>
      </c>
    </row>
    <row r="13" spans="1:14" x14ac:dyDescent="0.2">
      <c r="A13" s="38"/>
      <c r="B13" s="40"/>
      <c r="C13" s="40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4"/>
    </row>
    <row r="14" spans="1:14" s="11" customFormat="1" x14ac:dyDescent="0.2">
      <c r="A14" s="9" t="str">
        <f>'1'!A14</f>
        <v>Formulación y evaluación de proyectos</v>
      </c>
      <c r="B14" s="9" t="s">
        <v>58</v>
      </c>
      <c r="C14" s="9" t="str">
        <f>'1'!C14</f>
        <v>801-A</v>
      </c>
      <c r="D14" s="9" t="str">
        <f>'1'!D14</f>
        <v>IIND</v>
      </c>
      <c r="E14" s="9">
        <v>17</v>
      </c>
      <c r="F14" s="9">
        <v>14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76.53</v>
      </c>
      <c r="N14" s="15">
        <v>0.82</v>
      </c>
    </row>
    <row r="15" spans="1:14" s="11" customFormat="1" x14ac:dyDescent="0.2">
      <c r="A15" s="9" t="str">
        <f>'1'!A15</f>
        <v>Formulación y evaluación de proyectos</v>
      </c>
      <c r="B15" s="9" t="s">
        <v>58</v>
      </c>
      <c r="C15" s="9" t="str">
        <f>'1'!C15</f>
        <v>801-B</v>
      </c>
      <c r="D15" s="9" t="str">
        <f>'1'!D15</f>
        <v>IIND</v>
      </c>
      <c r="E15" s="9">
        <v>38</v>
      </c>
      <c r="F15" s="9">
        <v>34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84.4</v>
      </c>
      <c r="N15" s="15">
        <v>0.89</v>
      </c>
    </row>
    <row r="16" spans="1:14" s="11" customFormat="1" x14ac:dyDescent="0.2">
      <c r="A16" s="9" t="str">
        <f>'1'!A16</f>
        <v>Higiene y seguridad industrial</v>
      </c>
      <c r="B16" s="9" t="s">
        <v>58</v>
      </c>
      <c r="C16" s="9" t="str">
        <f>'1'!C16</f>
        <v>401-A</v>
      </c>
      <c r="D16" s="9" t="str">
        <f>'1'!D16</f>
        <v>IIND</v>
      </c>
      <c r="E16" s="9">
        <v>25</v>
      </c>
      <c r="F16" s="9">
        <v>19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68.760000000000005</v>
      </c>
      <c r="N16" s="15">
        <v>0.76</v>
      </c>
    </row>
    <row r="17" spans="1:14" s="11" customFormat="1" x14ac:dyDescent="0.2">
      <c r="A17" s="9" t="str">
        <f>'1'!A17</f>
        <v>Higiene y seguridad industrial</v>
      </c>
      <c r="B17" s="9" t="s">
        <v>58</v>
      </c>
      <c r="C17" s="9" t="str">
        <f>'1'!C17</f>
        <v>401-C</v>
      </c>
      <c r="D17" s="9" t="str">
        <f>'1'!D17</f>
        <v>IIND</v>
      </c>
      <c r="E17" s="9">
        <f>'1'!E17</f>
        <v>23</v>
      </c>
      <c r="F17" s="9">
        <v>20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78.8</v>
      </c>
      <c r="N17" s="15">
        <v>0.87</v>
      </c>
    </row>
    <row r="18" spans="1:14" s="11" customFormat="1" x14ac:dyDescent="0.2">
      <c r="A18" s="9" t="str">
        <f>'1'!A18</f>
        <v>Investigación de operaciones I</v>
      </c>
      <c r="B18" s="9"/>
      <c r="C18" s="9" t="str">
        <f>'1'!C18</f>
        <v>401-C</v>
      </c>
      <c r="D18" s="9" t="str">
        <f>'1'!D18</f>
        <v>IIND</v>
      </c>
      <c r="E18" s="9">
        <f>'1'!E18</f>
        <v>21</v>
      </c>
      <c r="F18" s="9"/>
      <c r="G18" s="9"/>
      <c r="H18" s="10"/>
      <c r="I18" s="9">
        <f>(E18-SUM(F18:G18))-K18</f>
        <v>21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 t="str">
        <f>'1'!A19</f>
        <v>Topicos de calidad</v>
      </c>
      <c r="B19" s="9" t="s">
        <v>58</v>
      </c>
      <c r="C19" s="9" t="str">
        <f>'1'!C19</f>
        <v>801-A</v>
      </c>
      <c r="D19" s="9" t="str">
        <f>'1'!D19</f>
        <v>IIND</v>
      </c>
      <c r="E19" s="9">
        <f>'1'!E19</f>
        <v>19</v>
      </c>
      <c r="F19" s="9">
        <v>18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85</v>
      </c>
      <c r="N19" s="15">
        <v>0.95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105</v>
      </c>
      <c r="G28" s="17">
        <f>SUM(G14:G27)</f>
        <v>0</v>
      </c>
      <c r="H28" s="18"/>
      <c r="I28" s="17">
        <f t="shared" si="0"/>
        <v>38</v>
      </c>
      <c r="J28" s="18"/>
      <c r="K28" s="17">
        <f>SUM(K14:K27)</f>
        <v>0</v>
      </c>
      <c r="L28" s="18">
        <f t="shared" si="1"/>
        <v>0</v>
      </c>
      <c r="M28" s="17">
        <f>AVERAGE(M14:M27)</f>
        <v>78.698000000000008</v>
      </c>
      <c r="N28" s="19">
        <f>AVERAGE(N14:N27)</f>
        <v>0.85799999999999998</v>
      </c>
    </row>
    <row r="30" spans="1:14" ht="120" customHeight="1" x14ac:dyDescent="0.2">
      <c r="A30" s="45" t="s">
        <v>26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30" t="s">
        <v>28</v>
      </c>
      <c r="H33" s="30"/>
      <c r="I33" s="30"/>
      <c r="J33" s="30"/>
    </row>
    <row r="34" spans="1:10" ht="62.25" customHeight="1" x14ac:dyDescent="0.2">
      <c r="B34" s="43"/>
      <c r="C34" s="43"/>
      <c r="D34" s="43"/>
      <c r="G34" s="36" t="s">
        <v>59</v>
      </c>
      <c r="H34" s="36"/>
      <c r="I34" s="36"/>
      <c r="J34" s="36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1" t="str">
        <f>B10</f>
        <v>MII. Socorro Aguirre Fernández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Normal="100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1" t="s">
        <v>2</v>
      </c>
      <c r="B6" s="31"/>
      <c r="C6" s="31"/>
      <c r="D6" s="31"/>
      <c r="E6" s="32"/>
      <c r="F6" s="32"/>
      <c r="G6" s="32"/>
      <c r="H6" s="3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Febrero-Julio - 2023</v>
      </c>
      <c r="M8" s="36"/>
      <c r="N8" s="36"/>
    </row>
    <row r="10" spans="1:14" x14ac:dyDescent="0.2">
      <c r="A10" s="4" t="s">
        <v>8</v>
      </c>
      <c r="B10" s="36" t="str">
        <f>'1'!B10</f>
        <v>MII. Socorro Aguirre Fernández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9" t="s">
        <v>10</v>
      </c>
      <c r="C12" s="39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3" t="s">
        <v>21</v>
      </c>
    </row>
    <row r="13" spans="1:14" x14ac:dyDescent="0.2">
      <c r="A13" s="38"/>
      <c r="B13" s="40"/>
      <c r="C13" s="40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4"/>
    </row>
    <row r="14" spans="1:14" s="11" customFormat="1" ht="25.5" x14ac:dyDescent="0.2">
      <c r="A14" s="9" t="str">
        <f>'1'!A14</f>
        <v>Formulación y evaluación de proyectos</v>
      </c>
      <c r="B14" s="9" t="s">
        <v>60</v>
      </c>
      <c r="C14" s="9" t="str">
        <f>'1'!C14</f>
        <v>801-A</v>
      </c>
      <c r="D14" s="9" t="str">
        <f>'1'!D14</f>
        <v>IIND</v>
      </c>
      <c r="E14" s="9">
        <v>17</v>
      </c>
      <c r="F14" s="9">
        <v>13</v>
      </c>
      <c r="G14" s="9"/>
      <c r="H14" s="10"/>
      <c r="I14" s="9">
        <f t="shared" ref="I14:I19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70.349999999999994</v>
      </c>
      <c r="N14" s="15">
        <v>0.76</v>
      </c>
    </row>
    <row r="15" spans="1:14" s="11" customFormat="1" ht="25.5" x14ac:dyDescent="0.2">
      <c r="A15" s="9" t="str">
        <f>'1'!A15</f>
        <v>Formulación y evaluación de proyectos</v>
      </c>
      <c r="B15" s="9" t="s">
        <v>60</v>
      </c>
      <c r="C15" s="9" t="str">
        <f>'1'!C15</f>
        <v>801-B</v>
      </c>
      <c r="D15" s="9" t="str">
        <f>'1'!D15</f>
        <v>IIND</v>
      </c>
      <c r="E15" s="9">
        <v>38</v>
      </c>
      <c r="F15" s="9">
        <v>36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88.11</v>
      </c>
      <c r="N15" s="15">
        <v>0.63149999999999995</v>
      </c>
    </row>
    <row r="16" spans="1:14" s="11" customFormat="1" ht="25.5" x14ac:dyDescent="0.2">
      <c r="A16" s="9" t="str">
        <f>'1'!A16</f>
        <v>Higiene y seguridad industrial</v>
      </c>
      <c r="B16" s="9" t="s">
        <v>60</v>
      </c>
      <c r="C16" s="9" t="str">
        <f>'1'!C16</f>
        <v>401-A</v>
      </c>
      <c r="D16" s="9" t="str">
        <f>'1'!D16</f>
        <v>IIND</v>
      </c>
      <c r="E16" s="9">
        <v>25</v>
      </c>
      <c r="F16" s="9">
        <v>18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64.08</v>
      </c>
      <c r="N16" s="15">
        <v>0.73</v>
      </c>
    </row>
    <row r="17" spans="1:14" s="11" customFormat="1" ht="25.5" x14ac:dyDescent="0.2">
      <c r="A17" s="9" t="str">
        <f>'1'!A17</f>
        <v>Higiene y seguridad industrial</v>
      </c>
      <c r="B17" s="9" t="s">
        <v>60</v>
      </c>
      <c r="C17" s="9" t="str">
        <f>'1'!C17</f>
        <v>401-C</v>
      </c>
      <c r="D17" s="9" t="str">
        <f>'1'!D17</f>
        <v>IIND</v>
      </c>
      <c r="E17" s="9">
        <f>'1'!E17</f>
        <v>23</v>
      </c>
      <c r="F17" s="9">
        <v>20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78.3</v>
      </c>
      <c r="N17" s="15">
        <v>0.87</v>
      </c>
    </row>
    <row r="18" spans="1:14" s="11" customFormat="1" ht="25.5" x14ac:dyDescent="0.2">
      <c r="A18" s="9" t="str">
        <f>'1'!A18</f>
        <v>Investigación de operaciones I</v>
      </c>
      <c r="B18" s="9" t="s">
        <v>58</v>
      </c>
      <c r="C18" s="9" t="str">
        <f>'1'!C18</f>
        <v>401-C</v>
      </c>
      <c r="D18" s="9" t="str">
        <f>'1'!D18</f>
        <v>IIND</v>
      </c>
      <c r="E18" s="9">
        <f>'1'!E18</f>
        <v>21</v>
      </c>
      <c r="F18" s="9">
        <v>3</v>
      </c>
      <c r="G18" s="9"/>
      <c r="H18" s="10"/>
      <c r="I18" s="9">
        <f t="shared" si="0"/>
        <v>18</v>
      </c>
      <c r="J18" s="10"/>
      <c r="K18" s="9">
        <v>0</v>
      </c>
      <c r="L18" s="10">
        <f t="shared" si="1"/>
        <v>0</v>
      </c>
      <c r="M18" s="9">
        <v>70</v>
      </c>
      <c r="N18" s="15">
        <v>0.14000000000000001</v>
      </c>
    </row>
    <row r="19" spans="1:14" s="11" customFormat="1" ht="25.5" x14ac:dyDescent="0.2">
      <c r="A19" s="9" t="str">
        <f>'1'!A19</f>
        <v>Topicos de calidad</v>
      </c>
      <c r="B19" s="9" t="s">
        <v>60</v>
      </c>
      <c r="C19" s="9" t="str">
        <f>'1'!C19</f>
        <v>801-A</v>
      </c>
      <c r="D19" s="9" t="str">
        <f>'1'!D19</f>
        <v>IIND</v>
      </c>
      <c r="E19" s="9">
        <f>'1'!E19</f>
        <v>19</v>
      </c>
      <c r="F19" s="9">
        <v>15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87</v>
      </c>
      <c r="N19" s="15">
        <v>0.79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105</v>
      </c>
      <c r="G28" s="17">
        <f>SUM(G14:G27)</f>
        <v>0</v>
      </c>
      <c r="H28" s="17">
        <f t="shared" ref="H28:I28" si="2">SUM(H14:H27)</f>
        <v>0</v>
      </c>
      <c r="I28" s="17">
        <f t="shared" si="2"/>
        <v>38</v>
      </c>
      <c r="J28" s="18"/>
      <c r="K28" s="17">
        <f>SUM(K14:K27)</f>
        <v>0</v>
      </c>
      <c r="L28" s="18">
        <f t="shared" si="1"/>
        <v>0</v>
      </c>
      <c r="M28" s="26">
        <f>AVERAGE(M14:M27)</f>
        <v>76.306666666666658</v>
      </c>
      <c r="N28" s="19">
        <f>AVERAGE(N14:N27)</f>
        <v>0.6535833333333334</v>
      </c>
    </row>
    <row r="30" spans="1:14" ht="120" customHeight="1" x14ac:dyDescent="0.2">
      <c r="A30" s="45" t="s">
        <v>26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30" t="s">
        <v>28</v>
      </c>
      <c r="H33" s="30"/>
      <c r="I33" s="30"/>
      <c r="J33" s="30"/>
    </row>
    <row r="34" spans="1:10" ht="62.25" customHeight="1" x14ac:dyDescent="0.2">
      <c r="B34" s="43"/>
      <c r="C34" s="43"/>
      <c r="D34" s="43"/>
      <c r="G34" s="36"/>
      <c r="H34" s="36"/>
      <c r="I34" s="36"/>
      <c r="J34" s="36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1" t="str">
        <f>B10</f>
        <v>MII. Socorro Aguirre Fernández</v>
      </c>
      <c r="C37" s="41"/>
      <c r="D37" s="41"/>
      <c r="E37" s="13"/>
      <c r="F37" s="13"/>
      <c r="G37" s="41" t="s">
        <v>57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1" t="s">
        <v>2</v>
      </c>
      <c r="B6" s="31"/>
      <c r="C6" s="31"/>
      <c r="D6" s="31"/>
      <c r="E6" s="32" t="s">
        <v>30</v>
      </c>
      <c r="F6" s="32"/>
      <c r="G6" s="32"/>
      <c r="H6" s="3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42</v>
      </c>
      <c r="C8" s="36"/>
      <c r="D8" s="14" t="s">
        <v>5</v>
      </c>
      <c r="E8" s="20">
        <v>5</v>
      </c>
      <c r="F8"/>
      <c r="G8" s="4" t="s">
        <v>6</v>
      </c>
      <c r="H8" s="20">
        <v>3</v>
      </c>
      <c r="I8" s="35" t="s">
        <v>7</v>
      </c>
      <c r="J8" s="35"/>
      <c r="K8" s="35"/>
      <c r="L8" s="46" t="s">
        <v>43</v>
      </c>
      <c r="M8" s="46"/>
      <c r="N8" s="46"/>
    </row>
    <row r="10" spans="1:14" x14ac:dyDescent="0.2">
      <c r="A10" s="4" t="s">
        <v>8</v>
      </c>
      <c r="B10" s="36" t="s">
        <v>40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9" t="s">
        <v>10</v>
      </c>
      <c r="C12" s="39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3" t="s">
        <v>21</v>
      </c>
    </row>
    <row r="13" spans="1:14" x14ac:dyDescent="0.2">
      <c r="A13" s="38"/>
      <c r="B13" s="40"/>
      <c r="C13" s="40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4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 t="str">
        <f>'1'!A19</f>
        <v>Topicos de calidad</v>
      </c>
      <c r="B19" s="9"/>
      <c r="C19" s="9" t="str">
        <f>'1'!C19</f>
        <v>801-A</v>
      </c>
      <c r="D19" s="9" t="str">
        <f>'1'!D19</f>
        <v>IIND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5" t="s">
        <v>26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30" t="s">
        <v>28</v>
      </c>
      <c r="H33" s="30"/>
      <c r="I33" s="30"/>
      <c r="J33" s="30"/>
    </row>
    <row r="34" spans="1:10" ht="55.5" customHeight="1" x14ac:dyDescent="0.2">
      <c r="B34" s="47" t="s">
        <v>32</v>
      </c>
      <c r="C34" s="47"/>
      <c r="D34" s="47"/>
      <c r="G34" s="47" t="s">
        <v>33</v>
      </c>
      <c r="H34" s="47"/>
      <c r="I34" s="47"/>
      <c r="J34" s="47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1" t="str">
        <f>B10</f>
        <v>MII. SOCORRO AGUIRRE FERNANDEZ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cp:lastPrinted>2022-10-11T19:41:47Z</cp:lastPrinted>
  <dcterms:created xsi:type="dcterms:W3CDTF">2021-11-22T14:45:25Z</dcterms:created>
  <dcterms:modified xsi:type="dcterms:W3CDTF">2023-06-24T00:46:35Z</dcterms:modified>
  <cp:category/>
  <cp:contentStatus/>
</cp:coreProperties>
</file>