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REPORTE PARCIAL Y FINAL\"/>
    </mc:Choice>
  </mc:AlternateContent>
  <bookViews>
    <workbookView xWindow="-120" yWindow="-120" windowWidth="12240" windowHeight="8640" activeTab="2"/>
  </bookViews>
  <sheets>
    <sheet name="01" sheetId="25" r:id="rId1"/>
    <sheet name="02" sheetId="10" r:id="rId2"/>
    <sheet name="03" sheetId="22" r:id="rId3"/>
    <sheet name="04" sheetId="23" r:id="rId4"/>
    <sheet name="Final" sheetId="24" r:id="rId5"/>
  </sheets>
  <definedNames>
    <definedName name="_xlnm.Print_Area" localSheetId="0">'01'!$A$1:$N$37</definedName>
    <definedName name="_xlnm.Print_Area" localSheetId="1">'02'!$A$1:$N$37</definedName>
    <definedName name="_xlnm.Print_Area" localSheetId="2">'03'!$A$1:$N$37</definedName>
    <definedName name="_xlnm.Print_Area" localSheetId="3">'04'!$A$1:$N$38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L17" i="22"/>
  <c r="I17" i="22"/>
  <c r="L16" i="22"/>
  <c r="J16" i="22"/>
  <c r="I16" i="22"/>
  <c r="L15" i="22"/>
  <c r="I15" i="22"/>
  <c r="J15" i="22" s="1"/>
  <c r="L14" i="22"/>
  <c r="J14" i="22"/>
  <c r="I14" i="22"/>
  <c r="L17" i="10" l="1"/>
  <c r="I17" i="10"/>
  <c r="L16" i="10"/>
  <c r="I16" i="10"/>
  <c r="J16" i="10" s="1"/>
  <c r="L15" i="10"/>
  <c r="I15" i="10"/>
  <c r="J15" i="10" s="1"/>
  <c r="L14" i="10"/>
  <c r="I14" i="10"/>
  <c r="J14" i="10" s="1"/>
  <c r="L20" i="23" l="1"/>
  <c r="A18" i="23"/>
  <c r="H18" i="23"/>
  <c r="I18" i="23"/>
  <c r="J18" i="23" s="1"/>
  <c r="L18" i="23"/>
  <c r="E19" i="23"/>
  <c r="E17" i="23"/>
  <c r="H20" i="23" l="1"/>
  <c r="I20" i="23"/>
  <c r="J20" i="23" s="1"/>
  <c r="Q13" i="10" l="1"/>
  <c r="N28" i="25"/>
  <c r="M28" i="25"/>
  <c r="K28" i="25"/>
  <c r="G28" i="25"/>
  <c r="F28" i="25"/>
  <c r="I17" i="25"/>
  <c r="I16" i="25"/>
  <c r="J16" i="25" s="1"/>
  <c r="I15" i="25"/>
  <c r="J15" i="25" s="1"/>
  <c r="I14" i="25"/>
  <c r="J14" i="25" s="1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C18" i="24"/>
  <c r="A18" i="24"/>
  <c r="E17" i="24"/>
  <c r="C17" i="24"/>
  <c r="A17" i="24"/>
  <c r="C16" i="24"/>
  <c r="A16" i="24"/>
  <c r="C15" i="24"/>
  <c r="A15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I19" i="23"/>
  <c r="J19" i="23" s="1"/>
  <c r="C19" i="23"/>
  <c r="A19" i="23"/>
  <c r="I17" i="23"/>
  <c r="J17" i="23" s="1"/>
  <c r="C17" i="23"/>
  <c r="A17" i="23"/>
  <c r="I16" i="23"/>
  <c r="J16" i="23" s="1"/>
  <c r="C16" i="23"/>
  <c r="A16" i="23"/>
  <c r="I15" i="23"/>
  <c r="J15" i="23" s="1"/>
  <c r="C15" i="23"/>
  <c r="A15" i="23"/>
  <c r="I14" i="23"/>
  <c r="J14" i="23" s="1"/>
  <c r="C14" i="23"/>
  <c r="A14" i="23"/>
  <c r="B10" i="23"/>
  <c r="B38" i="23" s="1"/>
  <c r="L8" i="23"/>
  <c r="H8" i="23"/>
  <c r="E8" i="23"/>
  <c r="A16" i="22"/>
  <c r="C16" i="22"/>
  <c r="A17" i="22"/>
  <c r="C17" i="22"/>
  <c r="C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9" i="23"/>
  <c r="L21" i="23"/>
  <c r="L22" i="23"/>
  <c r="L23" i="23"/>
  <c r="L24" i="23"/>
  <c r="L25" i="23"/>
  <c r="L26" i="23"/>
  <c r="L27" i="23"/>
  <c r="L28" i="23"/>
  <c r="H14" i="23"/>
  <c r="H15" i="23"/>
  <c r="H16" i="23"/>
  <c r="H17" i="23"/>
  <c r="H19" i="23"/>
  <c r="H21" i="23"/>
  <c r="H22" i="23"/>
  <c r="H23" i="23"/>
  <c r="H24" i="23"/>
  <c r="H25" i="23"/>
  <c r="H26" i="23"/>
  <c r="H27" i="23"/>
  <c r="H28" i="23"/>
  <c r="E29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  <c r="D18" i="23" l="1"/>
  <c r="D19" i="23"/>
  <c r="D18" i="24"/>
  <c r="D17" i="23"/>
  <c r="D17" i="25"/>
  <c r="D17" i="22"/>
  <c r="D17" i="24"/>
  <c r="D17" i="10"/>
  <c r="D15" i="23"/>
  <c r="D15" i="24"/>
  <c r="D15" i="10"/>
  <c r="D15" i="25"/>
  <c r="D14" i="24"/>
  <c r="D14" i="25"/>
  <c r="D14" i="23"/>
  <c r="D14" i="22"/>
  <c r="D14" i="10"/>
  <c r="D16" i="22"/>
  <c r="D16" i="23"/>
  <c r="D16" i="25"/>
  <c r="D16" i="10"/>
  <c r="D16" i="24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<sst xmlns="http://schemas.openxmlformats.org/spreadsheetml/2006/main" count="203" uniqueCount="54">
  <si>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</si>
  <si>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</si>
  <si>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</si>
  <si>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</si>
  <si>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</si>
  <si>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</si>
  <si>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</si>
  <si>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</si>
  <si>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</si>
  <si>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</si>
  <si>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</si>
  <si>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</si>
  <si>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</si>
  <si>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</si>
  <si>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</si>
  <si>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</si>
  <si>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</si>
  <si>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</si>
  <si>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</si>
  <si>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</si>
  <si>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</si>
  <si>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</si>
  <si>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</si>
  <si>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</si>
  <si>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</si>
  <si>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</si>
  <si>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</si>
  <si>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</si>
  <si>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</si>
  <si>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</si>
  <si>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</si>
  <si>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</si>
  <si>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</si>
  <si>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PROCESOS DE DIRECCIÓN</t>
  </si>
  <si>
    <t>705A</t>
  </si>
  <si>
    <t>L.C. MANUEL DE JESÚS CANO BUSTAMANTE</t>
  </si>
  <si>
    <t>705B</t>
  </si>
  <si>
    <t>FUNDAMENTOS DE INVESTIGACIÓN</t>
  </si>
  <si>
    <t>105B</t>
  </si>
  <si>
    <t>SEP 22 - ENE 23</t>
  </si>
  <si>
    <t>III</t>
  </si>
  <si>
    <t>IV</t>
  </si>
  <si>
    <t>PRIMERO</t>
  </si>
  <si>
    <t>FEB - JUL 2023</t>
  </si>
  <si>
    <t>ANALISIS ESTRATEGICO DE LA TECNOLOGIA</t>
  </si>
  <si>
    <t>805A</t>
  </si>
  <si>
    <t>805B</t>
  </si>
  <si>
    <t>CONSULTORIA EMPRESARIAL</t>
  </si>
  <si>
    <t>FUNCION ADMINISTRATIVA I</t>
  </si>
  <si>
    <t>205C</t>
  </si>
  <si>
    <t>SEGUNDO</t>
  </si>
  <si>
    <t>TERCERO</t>
  </si>
  <si>
    <t>CUARTO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</si>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</sst>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1" t="s">
        <v>42</v>
      </c>
      <c r="C8" s="21"/>
      <c r="D8" s="14" t="s">
        <v>4</v>
      </c>
      <c r="E8" s="20">
        <v>4</v>
      </c>
      <c r="F8"/>
      <c r="G8" s="4" t="s">
        <v>5</v>
      </c>
      <c r="H8" s="20">
        <v>3</v>
      </c>
      <c r="I8" s="22" t="s">
        <v>6</v>
      </c>
      <c r="J8" s="22"/>
      <c r="K8" s="22"/>
      <c r="L8" s="21" t="s">
        <v>43</v>
      </c>
      <c r="M8" s="21"/>
      <c r="N8" s="21"/>
    </row>
    <row r="10" spans="1:14" x14ac:dyDescent="0.2">
      <c r="A10" s="4" t="s">
        <v>7</v>
      </c>
      <c r="B10" s="21" t="str">
        <f>'02'!B10</f>
        <v>MCA. LUCILA MARÍN SANTOS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7" t="s">
        <v>8</v>
      </c>
      <c r="B12" s="29" t="s">
        <v>9</v>
      </c>
      <c r="C12" s="29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28"/>
      <c r="B13" s="30"/>
      <c r="C13" s="30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">
        <v>44</v>
      </c>
      <c r="B14" s="9">
        <v>1</v>
      </c>
      <c r="C14" s="9" t="s">
        <v>45</v>
      </c>
      <c r="D14" s="9" t="str">
        <f ca="1">'02'!D14</f>
        <v>DLA</v>
      </c>
      <c r="E14" s="9">
        <v>38</v>
      </c>
      <c r="F14" s="9">
        <v>36</v>
      </c>
      <c r="G14" s="9"/>
      <c r="H14" s="10">
        <v>0</v>
      </c>
      <c r="I14" s="9">
        <f t="shared" ref="I14:I28" si="0">(E14-SUM(F14:G14))-K14</f>
        <v>2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94</v>
      </c>
      <c r="N14" s="15">
        <v>0.89</v>
      </c>
    </row>
    <row r="15" spans="1:14" s="11" customFormat="1" ht="25.5" x14ac:dyDescent="0.2">
      <c r="A15" s="9" t="s">
        <v>44</v>
      </c>
      <c r="B15" s="9">
        <v>1</v>
      </c>
      <c r="C15" s="9" t="s">
        <v>46</v>
      </c>
      <c r="D15" s="9" t="str">
        <f ca="1">'02'!D15</f>
        <v>DLA</v>
      </c>
      <c r="E15" s="9">
        <v>19</v>
      </c>
      <c r="F15" s="9">
        <v>19</v>
      </c>
      <c r="G15" s="9"/>
      <c r="H15" s="10">
        <v>0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">
        <v>47</v>
      </c>
      <c r="B16" s="9">
        <v>1</v>
      </c>
      <c r="C16" s="9" t="s">
        <v>46</v>
      </c>
      <c r="D16" s="9" t="str">
        <f ca="1">'02'!D16</f>
        <v>DLA</v>
      </c>
      <c r="E16" s="9">
        <v>19</v>
      </c>
      <c r="F16" s="9">
        <v>19</v>
      </c>
      <c r="G16" s="9"/>
      <c r="H16" s="10">
        <v>0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97</v>
      </c>
      <c r="N16" s="15">
        <v>0.84</v>
      </c>
    </row>
    <row r="17" spans="1:14" s="11" customFormat="1" x14ac:dyDescent="0.2">
      <c r="A17" s="9" t="s">
        <v>48</v>
      </c>
      <c r="B17" s="9">
        <v>1</v>
      </c>
      <c r="C17" s="9" t="s">
        <v>49</v>
      </c>
      <c r="D17" s="9" t="str">
        <f ca="1">'02'!D17</f>
        <v>DLA</v>
      </c>
      <c r="E17" s="9">
        <v>21</v>
      </c>
      <c r="F17" s="9">
        <v>21</v>
      </c>
      <c r="G17" s="9"/>
      <c r="H17" s="10">
        <v>0</v>
      </c>
      <c r="I17" s="9">
        <f t="shared" si="0"/>
        <v>0</v>
      </c>
      <c r="J17" s="10">
        <v>0</v>
      </c>
      <c r="K17" s="9">
        <v>0</v>
      </c>
      <c r="L17" s="10">
        <f t="shared" si="2"/>
        <v>0</v>
      </c>
      <c r="M17" s="9">
        <v>82</v>
      </c>
      <c r="N17" s="15">
        <v>0.5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97</v>
      </c>
      <c r="F28" s="17">
        <f>SUM(F14:F27)</f>
        <v>95</v>
      </c>
      <c r="G28" s="17">
        <f>SUM(G14:G27)</f>
        <v>0</v>
      </c>
      <c r="H28" s="18">
        <f>SUM(F28:G28)/E28</f>
        <v>0.97938144329896903</v>
      </c>
      <c r="I28" s="17">
        <f t="shared" si="0"/>
        <v>2</v>
      </c>
      <c r="J28" s="18">
        <f t="shared" si="1"/>
        <v>2.0618556701030927E-2</v>
      </c>
      <c r="K28" s="17">
        <f>SUM(K14:K27)</f>
        <v>0</v>
      </c>
      <c r="L28" s="18">
        <f t="shared" si="2"/>
        <v>0</v>
      </c>
      <c r="M28" s="17">
        <f>AVERAGE(M14:M27)</f>
        <v>93.25</v>
      </c>
      <c r="N28" s="19">
        <f>AVERAGE(N14:N27)</f>
        <v>0.8075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4" t="s">
        <v>27</v>
      </c>
      <c r="H33" s="24"/>
      <c r="I33" s="24"/>
      <c r="J33" s="24"/>
    </row>
    <row r="34" spans="1:10" ht="62.25" customHeight="1" x14ac:dyDescent="0.2">
      <c r="B34" s="36"/>
      <c r="C34" s="36"/>
      <c r="D34" s="36"/>
      <c r="G34" s="21"/>
      <c r="H34" s="21"/>
      <c r="I34" s="21"/>
      <c r="J34" s="21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5" zoomScaleNormal="100" zoomScaleSheetLayoutView="100" workbookViewId="0">
      <selection activeCell="E14" sqref="E14: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1" t="s">
        <v>50</v>
      </c>
      <c r="C8" s="21"/>
      <c r="D8" s="14" t="s">
        <v>4</v>
      </c>
      <c r="E8" s="5">
        <v>4</v>
      </c>
      <c r="G8" s="4" t="s">
        <v>5</v>
      </c>
      <c r="H8" s="5">
        <v>3</v>
      </c>
      <c r="I8" s="22" t="s">
        <v>6</v>
      </c>
      <c r="J8" s="22"/>
      <c r="K8" s="22"/>
      <c r="L8" s="21" t="s">
        <v>39</v>
      </c>
      <c r="M8" s="21"/>
      <c r="N8" s="21"/>
    </row>
    <row r="10" spans="1:17" x14ac:dyDescent="0.2">
      <c r="A10" s="4" t="s">
        <v>7</v>
      </c>
      <c r="B10" s="21" t="s">
        <v>32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27" t="s">
        <v>8</v>
      </c>
      <c r="B12" s="29" t="s">
        <v>9</v>
      </c>
      <c r="C12" s="29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7" x14ac:dyDescent="0.2">
      <c r="A13" s="28"/>
      <c r="B13" s="30"/>
      <c r="C13" s="30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  <c r="P13" s="1">
        <v>27</v>
      </c>
      <c r="Q13" s="1">
        <f>P13/P14</f>
        <v>0.84375</v>
      </c>
    </row>
    <row r="14" spans="1:17" s="11" customFormat="1" ht="25.5" x14ac:dyDescent="0.2">
      <c r="A14" s="9" t="s">
        <v>44</v>
      </c>
      <c r="B14" s="9">
        <v>2</v>
      </c>
      <c r="C14" s="9" t="s">
        <v>45</v>
      </c>
      <c r="D14" s="9" t="str">
        <f ca="1">'02'!D14</f>
        <v>DLA</v>
      </c>
      <c r="E14" s="9">
        <v>38</v>
      </c>
      <c r="F14" s="9">
        <v>38</v>
      </c>
      <c r="G14" s="9"/>
      <c r="H14" s="10">
        <v>0</v>
      </c>
      <c r="I14" s="9">
        <f t="shared" ref="I14:I17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7" si="2">K14/E14</f>
        <v>0</v>
      </c>
      <c r="M14" s="9">
        <v>100</v>
      </c>
      <c r="N14" s="15">
        <v>1</v>
      </c>
      <c r="P14" s="11">
        <v>32</v>
      </c>
    </row>
    <row r="15" spans="1:17" s="11" customFormat="1" ht="25.5" x14ac:dyDescent="0.2">
      <c r="A15" s="9" t="s">
        <v>44</v>
      </c>
      <c r="B15" s="9">
        <v>2</v>
      </c>
      <c r="C15" s="9" t="s">
        <v>46</v>
      </c>
      <c r="D15" s="9" t="str">
        <f ca="1">'02'!D15</f>
        <v>DLA</v>
      </c>
      <c r="E15" s="9">
        <v>19</v>
      </c>
      <c r="F15" s="9">
        <v>19</v>
      </c>
      <c r="G15" s="9"/>
      <c r="H15" s="10">
        <v>0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7" s="11" customFormat="1" x14ac:dyDescent="0.2">
      <c r="A16" s="9" t="s">
        <v>47</v>
      </c>
      <c r="B16" s="9">
        <v>0</v>
      </c>
      <c r="C16" s="9" t="s">
        <v>46</v>
      </c>
      <c r="D16" s="9" t="str">
        <f ca="1">'02'!D16</f>
        <v>DLA</v>
      </c>
      <c r="E16" s="9">
        <v>19</v>
      </c>
      <c r="F16" s="9">
        <v>0</v>
      </c>
      <c r="G16" s="9"/>
      <c r="H16" s="10">
        <v>0</v>
      </c>
      <c r="I16" s="9">
        <f t="shared" si="0"/>
        <v>19</v>
      </c>
      <c r="J16" s="10">
        <f t="shared" si="1"/>
        <v>1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">
      <c r="A17" s="9" t="s">
        <v>48</v>
      </c>
      <c r="B17" s="9">
        <v>2</v>
      </c>
      <c r="C17" s="9" t="s">
        <v>49</v>
      </c>
      <c r="D17" s="9" t="str">
        <f ca="1">'02'!D17</f>
        <v>DLA</v>
      </c>
      <c r="E17" s="9">
        <v>21</v>
      </c>
      <c r="F17" s="9">
        <v>21</v>
      </c>
      <c r="G17" s="9"/>
      <c r="H17" s="10">
        <v>0</v>
      </c>
      <c r="I17" s="9">
        <f t="shared" si="0"/>
        <v>0</v>
      </c>
      <c r="J17" s="10">
        <v>0</v>
      </c>
      <c r="K17" s="9">
        <v>0</v>
      </c>
      <c r="L17" s="10">
        <f t="shared" si="2"/>
        <v>0</v>
      </c>
      <c r="M17" s="9">
        <v>82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97</v>
      </c>
      <c r="F28" s="17">
        <f>SUM(F14:F27)</f>
        <v>78</v>
      </c>
      <c r="G28" s="17">
        <f>SUM(G14:G27)</f>
        <v>0</v>
      </c>
      <c r="H28" s="18"/>
      <c r="I28" s="17">
        <f t="shared" ref="I28" si="3">(E28-SUM(F28:G28))-K28</f>
        <v>19</v>
      </c>
      <c r="J28" s="18"/>
      <c r="K28" s="17">
        <f>SUM(K14:K27)</f>
        <v>0</v>
      </c>
      <c r="L28" s="18">
        <f t="shared" ref="L28" si="4">K28/E28</f>
        <v>0</v>
      </c>
      <c r="M28" s="17">
        <f>AVERAGE(M14:M27)</f>
        <v>70.5</v>
      </c>
      <c r="N28" s="19">
        <f>AVERAGE(N14:N27)</f>
        <v>0.65500000000000003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4" t="s">
        <v>27</v>
      </c>
      <c r="H33" s="24"/>
      <c r="I33" s="24"/>
      <c r="J33" s="24"/>
    </row>
    <row r="34" spans="1:10" ht="62.25" customHeight="1" x14ac:dyDescent="0.2">
      <c r="B34" s="36"/>
      <c r="C34" s="36"/>
      <c r="D34" s="36"/>
      <c r="G34" s="21"/>
      <c r="H34" s="21"/>
      <c r="I34" s="21"/>
      <c r="J34" s="21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1" t="s">
        <v>51</v>
      </c>
      <c r="C8" s="21"/>
      <c r="D8" s="14" t="s">
        <v>4</v>
      </c>
      <c r="E8" s="20">
        <f>'02'!E8</f>
        <v>4</v>
      </c>
      <c r="F8"/>
      <c r="G8" s="4" t="s">
        <v>5</v>
      </c>
      <c r="H8" s="20">
        <f>'02'!H8</f>
        <v>3</v>
      </c>
      <c r="I8" s="22" t="s">
        <v>6</v>
      </c>
      <c r="J8" s="22"/>
      <c r="K8" s="22"/>
      <c r="L8" s="21" t="str">
        <f>'02'!L8</f>
        <v>SEP 22 - ENE 23</v>
      </c>
      <c r="M8" s="21"/>
      <c r="N8" s="21"/>
    </row>
    <row r="10" spans="1:14" x14ac:dyDescent="0.2">
      <c r="A10" s="4" t="s">
        <v>7</v>
      </c>
      <c r="B10" s="21" t="str">
        <f>'02'!B10</f>
        <v>MCA. LUCILA MARÍN SANTOS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7" t="s">
        <v>8</v>
      </c>
      <c r="B12" s="29" t="s">
        <v>9</v>
      </c>
      <c r="C12" s="29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28"/>
      <c r="B13" s="30"/>
      <c r="C13" s="30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'02'!A14</f>
        <v>ANALISIS ESTRATEGICO DE LA TECNOLOGIA</v>
      </c>
      <c r="B14" s="9">
        <v>3</v>
      </c>
      <c r="C14" s="9" t="str">
        <f>'02'!C14</f>
        <v>805A</v>
      </c>
      <c r="D14" s="9" t="str">
        <f ca="1">'02'!D14</f>
        <v>DLA</v>
      </c>
      <c r="E14" s="9">
        <v>38</v>
      </c>
      <c r="F14" s="9">
        <v>38</v>
      </c>
      <c r="G14" s="9"/>
      <c r="H14" s="10">
        <v>0</v>
      </c>
      <c r="I14" s="9">
        <f t="shared" ref="I14:I17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7" si="2">K14/E14</f>
        <v>0</v>
      </c>
      <c r="M14" s="9">
        <v>100</v>
      </c>
      <c r="N14" s="15">
        <v>1</v>
      </c>
    </row>
    <row r="15" spans="1:14" s="11" customFormat="1" x14ac:dyDescent="0.2">
      <c r="A15" s="42" t="s">
        <v>37</v>
      </c>
      <c r="B15" s="9">
        <v>3</v>
      </c>
      <c r="C15" s="9" t="s">
        <v>38</v>
      </c>
      <c r="D15" s="9" t="s">
        <v>29</v>
      </c>
      <c r="E15" s="9">
        <v>19</v>
      </c>
      <c r="F15" s="9">
        <v>19</v>
      </c>
      <c r="G15" s="9"/>
      <c r="H15" s="10">
        <v>0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'02'!A16</f>
        <v>CONSULTORIA EMPRESARIAL</v>
      </c>
      <c r="B16" s="9">
        <v>2</v>
      </c>
      <c r="C16" s="9" t="str">
        <f>'02'!C16</f>
        <v>805B</v>
      </c>
      <c r="D16" s="9" t="str">
        <f ca="1">'02'!D16</f>
        <v>DLA</v>
      </c>
      <c r="E16" s="9">
        <v>19</v>
      </c>
      <c r="F16" s="9">
        <v>19</v>
      </c>
      <c r="G16" s="9"/>
      <c r="H16" s="10">
        <v>0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100</v>
      </c>
      <c r="N16" s="15">
        <v>1</v>
      </c>
    </row>
    <row r="17" spans="1:14" s="11" customFormat="1" x14ac:dyDescent="0.2">
      <c r="A17" s="9" t="str">
        <f>'02'!A17</f>
        <v>FUNCION ADMINISTRATIVA I</v>
      </c>
      <c r="B17" s="9">
        <v>3</v>
      </c>
      <c r="C17" s="9" t="str">
        <f>'02'!C17</f>
        <v>205C</v>
      </c>
      <c r="D17" s="9" t="str">
        <f ca="1">'02'!D17</f>
        <v>DLA</v>
      </c>
      <c r="E17" s="9">
        <v>21</v>
      </c>
      <c r="F17" s="9">
        <v>21</v>
      </c>
      <c r="G17" s="9"/>
      <c r="H17" s="10">
        <v>0</v>
      </c>
      <c r="I17" s="9">
        <f t="shared" si="0"/>
        <v>0</v>
      </c>
      <c r="J17" s="10">
        <v>0</v>
      </c>
      <c r="K17" s="9">
        <v>0</v>
      </c>
      <c r="L17" s="10">
        <f t="shared" si="2"/>
        <v>0</v>
      </c>
      <c r="M17" s="9">
        <v>82</v>
      </c>
      <c r="N17" s="15">
        <v>0.62</v>
      </c>
    </row>
    <row r="18" spans="1:14" s="11" customFormat="1" x14ac:dyDescent="0.2">
      <c r="A18" s="9" t="s">
        <v>48</v>
      </c>
      <c r="B18" s="9">
        <v>4</v>
      </c>
      <c r="C18" s="9" t="s">
        <v>49</v>
      </c>
      <c r="D18" s="9" t="s">
        <v>29</v>
      </c>
      <c r="E18" s="9">
        <v>21</v>
      </c>
      <c r="F18" s="9">
        <v>21</v>
      </c>
      <c r="G18" s="9"/>
      <c r="H18" s="10">
        <v>0</v>
      </c>
      <c r="I18" s="9">
        <f t="shared" ref="I18" si="3">(E18-SUM(F18:G18))-K18</f>
        <v>0</v>
      </c>
      <c r="J18" s="10">
        <v>0</v>
      </c>
      <c r="K18" s="9">
        <v>0</v>
      </c>
      <c r="L18" s="10">
        <f t="shared" ref="L18" si="4">K18/E18</f>
        <v>0</v>
      </c>
      <c r="M18" s="9">
        <v>82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118</v>
      </c>
      <c r="G28" s="17">
        <f>SUM(G14:G27)</f>
        <v>0</v>
      </c>
      <c r="H28" s="18">
        <f>SUM(F28:G28)/E28</f>
        <v>1</v>
      </c>
      <c r="I28" s="17">
        <f t="shared" ref="I14:I28" si="5">(E28-SUM(F28:G28))-K28</f>
        <v>0</v>
      </c>
      <c r="J28" s="18">
        <f t="shared" ref="J19:J28" si="6">I28/E28</f>
        <v>0</v>
      </c>
      <c r="K28" s="17">
        <f>SUM(K14:K27)</f>
        <v>0</v>
      </c>
      <c r="L28" s="18">
        <f t="shared" ref="L14:L28" si="7">K28/E28</f>
        <v>0</v>
      </c>
      <c r="M28" s="17">
        <f>AVERAGE(M14:M27)</f>
        <v>92.8</v>
      </c>
      <c r="N28" s="19">
        <f>AVERAGE(N14:N27)</f>
        <v>0.84800000000000009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4" t="s">
        <v>27</v>
      </c>
      <c r="H33" s="24"/>
      <c r="I33" s="24"/>
      <c r="J33" s="24"/>
    </row>
    <row r="34" spans="1:10" ht="62.25" customHeight="1" x14ac:dyDescent="0.2">
      <c r="B34" s="36"/>
      <c r="C34" s="36"/>
      <c r="D34" s="36"/>
      <c r="G34" s="21"/>
      <c r="H34" s="21"/>
      <c r="I34" s="21"/>
      <c r="J34" s="21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5" zoomScaleNormal="10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1" t="s">
        <v>52</v>
      </c>
      <c r="C8" s="21"/>
      <c r="D8" s="14" t="s">
        <v>4</v>
      </c>
      <c r="E8" s="20">
        <f>'02'!E8</f>
        <v>4</v>
      </c>
      <c r="F8"/>
      <c r="G8" s="4" t="s">
        <v>5</v>
      </c>
      <c r="H8" s="20">
        <f>'02'!H8</f>
        <v>3</v>
      </c>
      <c r="I8" s="22" t="s">
        <v>6</v>
      </c>
      <c r="J8" s="22"/>
      <c r="K8" s="22"/>
      <c r="L8" s="21" t="str">
        <f>'02'!L8</f>
        <v>SEP 22 - ENE 23</v>
      </c>
      <c r="M8" s="21"/>
      <c r="N8" s="21"/>
    </row>
    <row r="10" spans="1:14" x14ac:dyDescent="0.2">
      <c r="A10" s="4" t="s">
        <v>7</v>
      </c>
      <c r="B10" s="21" t="str">
        <f>'02'!B10</f>
        <v>MCA. LUCILA MARÍN SANTOS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7" t="s">
        <v>8</v>
      </c>
      <c r="B12" s="29" t="s">
        <v>9</v>
      </c>
      <c r="C12" s="29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28"/>
      <c r="B13" s="30"/>
      <c r="C13" s="30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'02'!A14</f>
        <v>ANALISIS ESTRATEGICO DE LA TECNOLOGIA</v>
      </c>
      <c r="B14" s="9" t="s">
        <v>40</v>
      </c>
      <c r="C14" s="9" t="str">
        <f>'02'!C14</f>
        <v>805A</v>
      </c>
      <c r="D14" s="9" t="str">
        <f ca="1">'02'!D14</f>
        <v>DLA</v>
      </c>
      <c r="E14" s="9">
        <v>35</v>
      </c>
      <c r="F14" s="9">
        <v>25</v>
      </c>
      <c r="G14" s="9"/>
      <c r="H14" s="10">
        <f t="shared" ref="H14:H28" si="0">F14/E14</f>
        <v>0.7142857142857143</v>
      </c>
      <c r="I14" s="9">
        <f t="shared" ref="I14:I29" si="1">(E14-SUM(F14:G14))-K14</f>
        <v>10</v>
      </c>
      <c r="J14" s="10">
        <f t="shared" ref="J14:J29" si="2">I14/E14</f>
        <v>0.2857142857142857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ht="25.5" x14ac:dyDescent="0.2">
      <c r="A15" s="9" t="str">
        <f>'02'!A15</f>
        <v>ANALISIS ESTRATEGICO DE LA TECNOLOGIA</v>
      </c>
      <c r="B15" s="9" t="s">
        <v>40</v>
      </c>
      <c r="C15" s="9" t="str">
        <f>'02'!C15</f>
        <v>805B</v>
      </c>
      <c r="D15" s="9" t="str">
        <f ca="1">'02'!D15</f>
        <v>DLA</v>
      </c>
      <c r="E15" s="9">
        <v>27</v>
      </c>
      <c r="F15" s="9">
        <v>18</v>
      </c>
      <c r="G15" s="9"/>
      <c r="H15" s="10">
        <f t="shared" si="0"/>
        <v>0.66666666666666663</v>
      </c>
      <c r="I15" s="9">
        <f t="shared" si="1"/>
        <v>9</v>
      </c>
      <c r="J15" s="10">
        <f t="shared" si="2"/>
        <v>0.33333333333333331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'02'!A16</f>
        <v>CONSULTORIA EMPRESARIAL</v>
      </c>
      <c r="B16" s="9" t="s">
        <v>40</v>
      </c>
      <c r="C16" s="9" t="str">
        <f>'02'!C16</f>
        <v>805B</v>
      </c>
      <c r="D16" s="9" t="str">
        <f ca="1">'02'!D16</f>
        <v>DLA</v>
      </c>
      <c r="E16" s="9">
        <v>28</v>
      </c>
      <c r="F16" s="9">
        <v>19</v>
      </c>
      <c r="G16" s="9"/>
      <c r="H16" s="10">
        <f t="shared" si="0"/>
        <v>0.6785714285714286</v>
      </c>
      <c r="I16" s="9">
        <f t="shared" si="1"/>
        <v>9</v>
      </c>
      <c r="J16" s="10">
        <f t="shared" si="2"/>
        <v>0.32142857142857145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'02'!A17</f>
        <v>FUNCION ADMINISTRATIVA I</v>
      </c>
      <c r="B17" s="9" t="s">
        <v>40</v>
      </c>
      <c r="C17" s="9" t="str">
        <f>'02'!C17</f>
        <v>205C</v>
      </c>
      <c r="D17" s="9" t="str">
        <f ca="1">'02'!D17</f>
        <v>DLA</v>
      </c>
      <c r="E17" s="9">
        <f>'02'!E17</f>
        <v>21</v>
      </c>
      <c r="F17" s="9">
        <v>37</v>
      </c>
      <c r="G17" s="9"/>
      <c r="H17" s="10">
        <f t="shared" si="0"/>
        <v>1.7619047619047619</v>
      </c>
      <c r="I17" s="9">
        <f t="shared" si="1"/>
        <v>-16</v>
      </c>
      <c r="J17" s="10">
        <f t="shared" si="2"/>
        <v>-0.76190476190476186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A18" s="9">
        <f>'02'!A18</f>
        <v>0</v>
      </c>
      <c r="B18" s="9" t="s">
        <v>41</v>
      </c>
      <c r="C18" s="9" t="s">
        <v>34</v>
      </c>
      <c r="D18" s="9">
        <f>'02'!D18</f>
        <v>0</v>
      </c>
      <c r="E18" s="9">
        <v>39</v>
      </c>
      <c r="F18" s="9">
        <v>37</v>
      </c>
      <c r="G18" s="9"/>
      <c r="H18" s="10">
        <f t="shared" ref="H18" si="4">F18/E18</f>
        <v>0.94871794871794868</v>
      </c>
      <c r="I18" s="9">
        <f t="shared" ref="I18" si="5">(E18-SUM(F18:G18))-K18</f>
        <v>2</v>
      </c>
      <c r="J18" s="10">
        <f t="shared" ref="J18" si="6">I18/E18</f>
        <v>5.128205128205128E-2</v>
      </c>
      <c r="K18" s="9">
        <v>0</v>
      </c>
      <c r="L18" s="10">
        <f t="shared" ref="L18" si="7">K18/E18</f>
        <v>0</v>
      </c>
      <c r="M18" s="9">
        <v>95</v>
      </c>
      <c r="N18" s="15">
        <v>1</v>
      </c>
    </row>
    <row r="19" spans="1:14" s="11" customFormat="1" x14ac:dyDescent="0.2">
      <c r="A19" s="9">
        <f>'02'!A18</f>
        <v>0</v>
      </c>
      <c r="B19" s="9" t="s">
        <v>40</v>
      </c>
      <c r="C19" s="9">
        <f>'02'!C18</f>
        <v>0</v>
      </c>
      <c r="D19" s="9">
        <f>'02'!D18</f>
        <v>0</v>
      </c>
      <c r="E19" s="9">
        <f>'02'!E18</f>
        <v>0</v>
      </c>
      <c r="F19" s="9">
        <v>18</v>
      </c>
      <c r="G19" s="9"/>
      <c r="H19" s="10" t="e">
        <f t="shared" si="0"/>
        <v>#DIV/0!</v>
      </c>
      <c r="I19" s="9">
        <f t="shared" si="1"/>
        <v>-18</v>
      </c>
      <c r="J19" s="10" t="e">
        <f t="shared" si="2"/>
        <v>#DIV/0!</v>
      </c>
      <c r="K19" s="9">
        <v>0</v>
      </c>
      <c r="L19" s="10" t="e">
        <f t="shared" si="3"/>
        <v>#DIV/0!</v>
      </c>
      <c r="M19" s="9">
        <v>95</v>
      </c>
      <c r="N19" s="15">
        <v>1</v>
      </c>
    </row>
    <row r="20" spans="1:14" s="11" customFormat="1" x14ac:dyDescent="0.2">
      <c r="A20" s="9" t="s">
        <v>33</v>
      </c>
      <c r="B20" s="9" t="s">
        <v>41</v>
      </c>
      <c r="C20" s="9" t="s">
        <v>36</v>
      </c>
      <c r="D20" s="9" t="s">
        <v>29</v>
      </c>
      <c r="E20" s="9">
        <v>19</v>
      </c>
      <c r="F20" s="9">
        <v>18</v>
      </c>
      <c r="G20" s="9"/>
      <c r="H20" s="10">
        <f t="shared" ref="H20" si="8">F20/E20</f>
        <v>0.94736842105263153</v>
      </c>
      <c r="I20" s="9">
        <f t="shared" ref="I20" si="9">(E20-SUM(F20:G20))-K20</f>
        <v>1</v>
      </c>
      <c r="J20" s="10">
        <f t="shared" ref="J20" si="10">I20/E20</f>
        <v>5.2631578947368418E-2</v>
      </c>
      <c r="K20" s="9">
        <v>0</v>
      </c>
      <c r="L20" s="10">
        <f t="shared" ref="L20" si="11">K20/E20</f>
        <v>0</v>
      </c>
      <c r="M20" s="9">
        <v>95</v>
      </c>
      <c r="N20" s="15">
        <v>1</v>
      </c>
    </row>
    <row r="21" spans="1:14" s="11" customFormat="1" x14ac:dyDescent="0.2">
      <c r="A21" s="9">
        <f>'02'!A20</f>
        <v>0</v>
      </c>
      <c r="B21" s="9"/>
      <c r="C21" s="9">
        <f>'02'!C20</f>
        <v>0</v>
      </c>
      <c r="D21" s="9">
        <f>'02'!D20</f>
        <v>0</v>
      </c>
      <c r="E21" s="9">
        <f>'02'!E20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'02'!A21</f>
        <v>0</v>
      </c>
      <c r="B22" s="9"/>
      <c r="C22" s="9">
        <f>'02'!C21</f>
        <v>0</v>
      </c>
      <c r="D22" s="9">
        <f>'02'!D21</f>
        <v>0</v>
      </c>
      <c r="E22" s="9">
        <f>'02'!E21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'02'!A22</f>
        <v>0</v>
      </c>
      <c r="B23" s="9"/>
      <c r="C23" s="9">
        <f>'02'!C22</f>
        <v>0</v>
      </c>
      <c r="D23" s="9">
        <f>'02'!D22</f>
        <v>0</v>
      </c>
      <c r="E23" s="9">
        <f>'02'!E22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'02'!A23</f>
        <v>0</v>
      </c>
      <c r="B24" s="9"/>
      <c r="C24" s="9">
        <f>'02'!C23</f>
        <v>0</v>
      </c>
      <c r="D24" s="9">
        <f>'02'!D23</f>
        <v>0</v>
      </c>
      <c r="E24" s="9">
        <f>'02'!E23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'02'!A24</f>
        <v>0</v>
      </c>
      <c r="B25" s="9"/>
      <c r="C25" s="9">
        <f>'02'!C24</f>
        <v>0</v>
      </c>
      <c r="D25" s="9">
        <f>'02'!D24</f>
        <v>0</v>
      </c>
      <c r="E25" s="9">
        <f>'02'!E24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'02'!A25</f>
        <v>0</v>
      </c>
      <c r="B26" s="9"/>
      <c r="C26" s="9">
        <f>'02'!C25</f>
        <v>0</v>
      </c>
      <c r="D26" s="9">
        <f>'02'!D25</f>
        <v>0</v>
      </c>
      <c r="E26" s="9">
        <f>'02'!E25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'02'!A26</f>
        <v>0</v>
      </c>
      <c r="B27" s="9"/>
      <c r="C27" s="9">
        <f>'02'!C26</f>
        <v>0</v>
      </c>
      <c r="D27" s="9">
        <f>'02'!D26</f>
        <v>0</v>
      </c>
      <c r="E27" s="9">
        <f>'02'!E26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'02'!A27</f>
        <v>0</v>
      </c>
      <c r="B28" s="9"/>
      <c r="C28" s="9">
        <f>'02'!C27</f>
        <v>0</v>
      </c>
      <c r="D28" s="9">
        <f>'02'!D27</f>
        <v>0</v>
      </c>
      <c r="E28" s="9">
        <f>'02'!E27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169</v>
      </c>
      <c r="F29" s="17">
        <f>SUM(F14:F28)</f>
        <v>172</v>
      </c>
      <c r="G29" s="17">
        <f>SUM(G14:G28)</f>
        <v>0</v>
      </c>
      <c r="H29" s="18">
        <f>SUM(F29:G29)/E29</f>
        <v>1.0177514792899409</v>
      </c>
      <c r="I29" s="17">
        <f t="shared" si="1"/>
        <v>-3</v>
      </c>
      <c r="J29" s="18">
        <f t="shared" si="2"/>
        <v>-1.7751479289940829E-2</v>
      </c>
      <c r="K29" s="17">
        <f>SUM(K14:K28)</f>
        <v>0</v>
      </c>
      <c r="L29" s="18">
        <f t="shared" si="3"/>
        <v>0</v>
      </c>
      <c r="M29" s="17">
        <f>AVERAGE(M14:M28)</f>
        <v>83.714285714285708</v>
      </c>
      <c r="N29" s="19">
        <f>AVERAGE(N14:N28)</f>
        <v>1</v>
      </c>
    </row>
    <row r="31" spans="1:14" ht="120" customHeight="1" x14ac:dyDescent="0.2">
      <c r="A31" s="35" t="s">
        <v>25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">
      <c r="A33" s="12"/>
    </row>
    <row r="34" spans="1:10" x14ac:dyDescent="0.2">
      <c r="B34" s="37" t="s">
        <v>26</v>
      </c>
      <c r="C34" s="37"/>
      <c r="D34" s="37"/>
      <c r="G34" s="24" t="s">
        <v>27</v>
      </c>
      <c r="H34" s="24"/>
      <c r="I34" s="24"/>
      <c r="J34" s="24"/>
    </row>
    <row r="35" spans="1:10" ht="62.25" customHeight="1" x14ac:dyDescent="0.2">
      <c r="B35" s="36"/>
      <c r="C35" s="36"/>
      <c r="D35" s="36"/>
      <c r="G35" s="21"/>
      <c r="H35" s="21"/>
      <c r="I35" s="21"/>
      <c r="J35" s="21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MCA. LUCILA MARÍN SANTOS</v>
      </c>
      <c r="C38" s="39"/>
      <c r="D38" s="39"/>
      <c r="E38" s="13"/>
      <c r="F38" s="13"/>
      <c r="G38" s="39" t="s">
        <v>35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7" zoomScaleNormal="100" zoomScaleSheetLayoutView="100" workbookViewId="0">
      <selection activeCell="D9" sqref="D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21" t="s">
        <v>53</v>
      </c>
      <c r="C8" s="21"/>
      <c r="D8" s="14" t="s">
        <v>4</v>
      </c>
      <c r="E8" s="20">
        <f>'02'!E8</f>
        <v>4</v>
      </c>
      <c r="F8"/>
      <c r="G8" s="4" t="s">
        <v>5</v>
      </c>
      <c r="H8" s="20">
        <f>'02'!H8</f>
        <v>3</v>
      </c>
      <c r="I8" s="22" t="s">
        <v>6</v>
      </c>
      <c r="J8" s="22"/>
      <c r="K8" s="22"/>
      <c r="L8" s="21" t="str">
        <f>'02'!L8</f>
        <v>SEP 22 - ENE 23</v>
      </c>
      <c r="M8" s="21"/>
      <c r="N8" s="21"/>
    </row>
    <row r="10" spans="1:16" x14ac:dyDescent="0.2">
      <c r="A10" s="4" t="s">
        <v>7</v>
      </c>
      <c r="B10" s="21" t="str">
        <f>'02'!B10</f>
        <v>MCA. LUCILA MARÍN SANTOS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27" t="s">
        <v>8</v>
      </c>
      <c r="B12" s="29" t="s">
        <v>9</v>
      </c>
      <c r="C12" s="29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6" x14ac:dyDescent="0.2">
      <c r="A13" s="28"/>
      <c r="B13" s="30"/>
      <c r="C13" s="30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6" s="11" customFormat="1" ht="25.5" x14ac:dyDescent="0.2">
      <c r="A14" s="9" t="str">
        <f>'02'!A14</f>
        <v>ANALISIS ESTRATEGICO DE LA TECNOLOGIA</v>
      </c>
      <c r="B14" s="9"/>
      <c r="C14" s="9" t="str">
        <f>'02'!C14</f>
        <v>805A</v>
      </c>
      <c r="D14" s="9" t="str">
        <f ca="1">'02'!D14</f>
        <v>DLA</v>
      </c>
      <c r="E14" s="9">
        <v>35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ht="25.5" x14ac:dyDescent="0.2">
      <c r="A15" s="9" t="str">
        <f>'02'!A15</f>
        <v>ANALISIS ESTRATEGICO DE LA TECNOLOGIA</v>
      </c>
      <c r="B15" s="9"/>
      <c r="C15" s="9" t="str">
        <f>'02'!C15</f>
        <v>805B</v>
      </c>
      <c r="D15" s="9" t="str">
        <f ca="1">'02'!D15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0"/>
      <c r="N15" s="41"/>
      <c r="O15" s="41"/>
      <c r="P15" s="41"/>
    </row>
    <row r="16" spans="1:16" s="11" customFormat="1" x14ac:dyDescent="0.2">
      <c r="A16" s="9" t="str">
        <f>'02'!A16</f>
        <v>CONSULTORIA EMPRESARIAL</v>
      </c>
      <c r="B16" s="9"/>
      <c r="C16" s="9" t="str">
        <f>'02'!C16</f>
        <v>805B</v>
      </c>
      <c r="D16" s="9" t="str">
        <f ca="1">'02'!D16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'02'!A17</f>
        <v>FUNCION ADMINISTRATIVA I</v>
      </c>
      <c r="B17" s="9"/>
      <c r="C17" s="9" t="str">
        <f>'02'!C17</f>
        <v>205C</v>
      </c>
      <c r="D17" s="9" t="str">
        <f ca="1">'02'!D17</f>
        <v>DLA</v>
      </c>
      <c r="E17" s="9">
        <f>'02'!E17</f>
        <v>21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>
        <f>'02'!A18</f>
        <v>0</v>
      </c>
      <c r="B18" s="9"/>
      <c r="C18" s="9">
        <f>'02'!C18</f>
        <v>0</v>
      </c>
      <c r="D18" s="9">
        <f>'02'!D18</f>
        <v>0</v>
      </c>
      <c r="E18" s="9">
        <f>'02'!E18</f>
        <v>0</v>
      </c>
      <c r="F18" s="9"/>
      <c r="G18" s="9"/>
      <c r="H18" s="10" t="e">
        <f t="shared" si="0"/>
        <v>#DIV/0!</v>
      </c>
      <c r="I18" s="9"/>
      <c r="J18" s="10">
        <v>0</v>
      </c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>
        <f>'02'!A19</f>
        <v>0</v>
      </c>
      <c r="B19" s="9"/>
      <c r="C19" s="9">
        <f>'02'!C19</f>
        <v>0</v>
      </c>
      <c r="D19" s="9">
        <f>'02'!D19</f>
        <v>0</v>
      </c>
      <c r="E19" s="9">
        <f>'02'!E19</f>
        <v>0</v>
      </c>
      <c r="F19" s="9"/>
      <c r="G19" s="9"/>
      <c r="H19" s="10" t="e">
        <f t="shared" si="0"/>
        <v>#DIV/0!</v>
      </c>
      <c r="I19" s="9">
        <f t="shared" ref="I19:I28" si="2">(E19-SUM(F19:G19))-K19</f>
        <v>0</v>
      </c>
      <c r="J19" s="10" t="e">
        <f t="shared" ref="J19:J28" si="3">I19/E19</f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'02'!A20</f>
        <v>0</v>
      </c>
      <c r="B20" s="9"/>
      <c r="C20" s="9">
        <f>'02'!C20</f>
        <v>0</v>
      </c>
      <c r="D20" s="9">
        <f>'02'!D20</f>
        <v>0</v>
      </c>
      <c r="E20" s="9">
        <f>'02'!E20</f>
        <v>0</v>
      </c>
      <c r="F20" s="9"/>
      <c r="G20" s="9"/>
      <c r="H20" s="10" t="e">
        <f t="shared" si="0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'02'!A21</f>
        <v>0</v>
      </c>
      <c r="B21" s="9"/>
      <c r="C21" s="9">
        <f>'02'!C21</f>
        <v>0</v>
      </c>
      <c r="D21" s="9">
        <f>'02'!D21</f>
        <v>0</v>
      </c>
      <c r="E21" s="9">
        <f>'02'!E21</f>
        <v>0</v>
      </c>
      <c r="F21" s="9"/>
      <c r="G21" s="9"/>
      <c r="H21" s="10" t="e">
        <f t="shared" si="0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'02'!A22</f>
        <v>0</v>
      </c>
      <c r="B22" s="9"/>
      <c r="C22" s="9">
        <f>'02'!C22</f>
        <v>0</v>
      </c>
      <c r="D22" s="9">
        <f>'02'!D22</f>
        <v>0</v>
      </c>
      <c r="E22" s="9">
        <f>'02'!E22</f>
        <v>0</v>
      </c>
      <c r="F22" s="9"/>
      <c r="G22" s="9"/>
      <c r="H22" s="10" t="e">
        <f t="shared" si="0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'02'!A23</f>
        <v>0</v>
      </c>
      <c r="B23" s="9"/>
      <c r="C23" s="9">
        <f>'02'!C23</f>
        <v>0</v>
      </c>
      <c r="D23" s="9">
        <f>'02'!D23</f>
        <v>0</v>
      </c>
      <c r="E23" s="9">
        <f>'02'!E23</f>
        <v>0</v>
      </c>
      <c r="F23" s="9"/>
      <c r="G23" s="9"/>
      <c r="H23" s="10" t="e">
        <f t="shared" si="0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'02'!A24</f>
        <v>0</v>
      </c>
      <c r="B24" s="9"/>
      <c r="C24" s="9">
        <f>'02'!C24</f>
        <v>0</v>
      </c>
      <c r="D24" s="9">
        <f>'02'!D24</f>
        <v>0</v>
      </c>
      <c r="E24" s="9">
        <f>'02'!E24</f>
        <v>0</v>
      </c>
      <c r="F24" s="9"/>
      <c r="G24" s="9"/>
      <c r="H24" s="10" t="e">
        <f t="shared" si="0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'02'!A25</f>
        <v>0</v>
      </c>
      <c r="B25" s="9"/>
      <c r="C25" s="9">
        <f>'02'!C25</f>
        <v>0</v>
      </c>
      <c r="D25" s="9">
        <f>'02'!D25</f>
        <v>0</v>
      </c>
      <c r="E25" s="9">
        <f>'02'!E25</f>
        <v>0</v>
      </c>
      <c r="F25" s="9"/>
      <c r="G25" s="9"/>
      <c r="H25" s="10" t="e">
        <f t="shared" si="0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'02'!A26</f>
        <v>0</v>
      </c>
      <c r="B26" s="9"/>
      <c r="C26" s="9">
        <f>'02'!C26</f>
        <v>0</v>
      </c>
      <c r="D26" s="9">
        <f>'02'!D26</f>
        <v>0</v>
      </c>
      <c r="E26" s="9">
        <f>'02'!E26</f>
        <v>0</v>
      </c>
      <c r="F26" s="9"/>
      <c r="G26" s="9"/>
      <c r="H26" s="10" t="e">
        <f t="shared" si="0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'02'!A27</f>
        <v>0</v>
      </c>
      <c r="B27" s="9"/>
      <c r="C27" s="9">
        <f>'02'!C27</f>
        <v>0</v>
      </c>
      <c r="D27" s="9">
        <f>'02'!D27</f>
        <v>0</v>
      </c>
      <c r="E27" s="9">
        <f>'02'!E27</f>
        <v>0</v>
      </c>
      <c r="F27" s="9"/>
      <c r="G27" s="9"/>
      <c r="H27" s="10" t="e">
        <f t="shared" si="0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111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4" t="s">
        <v>27</v>
      </c>
      <c r="H33" s="24"/>
      <c r="I33" s="24"/>
      <c r="J33" s="24"/>
    </row>
    <row r="34" spans="1:10" ht="62.25" customHeight="1" x14ac:dyDescent="0.2">
      <c r="B34" s="36"/>
      <c r="C34" s="36"/>
      <c r="D34" s="36"/>
      <c r="G34" s="21"/>
      <c r="H34" s="21"/>
      <c r="I34" s="21"/>
      <c r="J34" s="21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MCA. LUCILA MARÍN SANTOS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01</vt:lpstr>
      <vt:lpstr>02</vt:lpstr>
      <vt:lpstr>03</vt:lpstr>
      <vt:lpstr>04</vt:lpstr>
      <vt:lpstr>Final</vt:lpstr>
      <vt:lpstr>'01'!Área_de_impresión</vt:lpstr>
      <vt:lpstr>'02'!Área_de_impresión</vt:lpstr>
      <vt:lpstr>'03'!Área_de_impresión</vt:lpstr>
      <vt:lpstr>'04'!Área_de_impresión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2023-06-23T02:55:35Z</dcterms:modified>
  <cp:category/>
  <cp:contentStatus/>
</cp:coreProperties>
</file>