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joel\Downloads\"/>
    </mc:Choice>
  </mc:AlternateContent>
  <xr:revisionPtr revIDLastSave="0" documentId="13_ncr:1_{3E3679CB-B60C-4425-AB98-DE85AE14F2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L17" i="10"/>
  <c r="N17" i="10"/>
  <c r="I16" i="10"/>
  <c r="L16" i="10"/>
  <c r="N16" i="10"/>
  <c r="A17" i="10"/>
  <c r="A16" i="10"/>
  <c r="A15" i="10"/>
  <c r="A14" i="10"/>
  <c r="E14" i="22"/>
  <c r="N15" i="10" l="1"/>
  <c r="N14" i="10"/>
  <c r="N28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H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L27" i="24" s="1"/>
  <c r="I27" i="24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/>
  <c r="J25" i="24" s="1"/>
  <c r="D25" i="24"/>
  <c r="C25" i="24"/>
  <c r="A25" i="24"/>
  <c r="E24" i="24"/>
  <c r="I24" i="24"/>
  <c r="J24" i="24" s="1"/>
  <c r="D24" i="24"/>
  <c r="C24" i="24"/>
  <c r="A24" i="24"/>
  <c r="E23" i="24"/>
  <c r="I23" i="24" s="1"/>
  <c r="J23" i="24" s="1"/>
  <c r="D23" i="24"/>
  <c r="C23" i="24"/>
  <c r="A23" i="24"/>
  <c r="E22" i="24"/>
  <c r="L22" i="24" s="1"/>
  <c r="I22" i="24"/>
  <c r="J22" i="24" s="1"/>
  <c r="D22" i="24"/>
  <c r="C22" i="24"/>
  <c r="A22" i="24"/>
  <c r="E21" i="24"/>
  <c r="I21" i="24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/>
  <c r="J19" i="24" s="1"/>
  <c r="D19" i="24"/>
  <c r="C19" i="24"/>
  <c r="A19" i="24"/>
  <c r="E18" i="24"/>
  <c r="I18" i="24" s="1"/>
  <c r="J18" i="24" s="1"/>
  <c r="D18" i="24"/>
  <c r="C18" i="24"/>
  <c r="A18" i="24"/>
  <c r="E17" i="24"/>
  <c r="H17" i="24" s="1"/>
  <c r="D17" i="24"/>
  <c r="C17" i="24"/>
  <c r="A17" i="24"/>
  <c r="E16" i="24"/>
  <c r="I16" i="24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H14" i="22"/>
  <c r="A14" i="22"/>
  <c r="B10" i="22"/>
  <c r="B37" i="22" s="1"/>
  <c r="L8" i="22"/>
  <c r="H8" i="22"/>
  <c r="E8" i="22"/>
  <c r="N28" i="22"/>
  <c r="M28" i="22"/>
  <c r="K28" i="22"/>
  <c r="G28" i="22"/>
  <c r="F28" i="22"/>
  <c r="L25" i="22"/>
  <c r="I25" i="22"/>
  <c r="J25" i="22" s="1"/>
  <c r="H25" i="22"/>
  <c r="H21" i="22"/>
  <c r="I20" i="22"/>
  <c r="J20" i="22" s="1"/>
  <c r="B37" i="10"/>
  <c r="M28" i="10"/>
  <c r="K28" i="10"/>
  <c r="G28" i="10"/>
  <c r="F28" i="10"/>
  <c r="E28" i="10"/>
  <c r="L15" i="10"/>
  <c r="I15" i="10"/>
  <c r="L14" i="10"/>
  <c r="I14" i="10"/>
  <c r="L15" i="25"/>
  <c r="L18" i="25"/>
  <c r="L19" i="25"/>
  <c r="L20" i="25"/>
  <c r="L21" i="25"/>
  <c r="L22" i="25"/>
  <c r="L23" i="25"/>
  <c r="L24" i="25"/>
  <c r="L25" i="25"/>
  <c r="L26" i="25"/>
  <c r="L27" i="25"/>
  <c r="H14" i="25"/>
  <c r="H18" i="25"/>
  <c r="H19" i="25"/>
  <c r="H20" i="25"/>
  <c r="H21" i="25"/>
  <c r="H22" i="25"/>
  <c r="H23" i="25"/>
  <c r="H24" i="25"/>
  <c r="H25" i="25"/>
  <c r="H26" i="25"/>
  <c r="H27" i="25"/>
  <c r="L15" i="24"/>
  <c r="L16" i="24"/>
  <c r="L19" i="24"/>
  <c r="L20" i="24"/>
  <c r="L21" i="24"/>
  <c r="L24" i="24"/>
  <c r="L25" i="24"/>
  <c r="L26" i="24"/>
  <c r="H16" i="24"/>
  <c r="H19" i="24"/>
  <c r="H20" i="24"/>
  <c r="H21" i="24"/>
  <c r="H24" i="24"/>
  <c r="H25" i="24"/>
  <c r="H26" i="24"/>
  <c r="L19" i="23"/>
  <c r="L22" i="23"/>
  <c r="L25" i="23"/>
  <c r="H18" i="23"/>
  <c r="H19" i="23"/>
  <c r="H22" i="23"/>
  <c r="H24" i="23"/>
  <c r="H25" i="23"/>
  <c r="H26" i="22"/>
  <c r="I22" i="22"/>
  <c r="J22" i="22" s="1"/>
  <c r="I17" i="24" l="1"/>
  <c r="J17" i="24" s="1"/>
  <c r="H16" i="23"/>
  <c r="I15" i="25"/>
  <c r="J15" i="25" s="1"/>
  <c r="L28" i="10"/>
  <c r="L17" i="25"/>
  <c r="H17" i="25"/>
  <c r="I28" i="10"/>
  <c r="H16" i="22"/>
  <c r="L16" i="22"/>
  <c r="L16" i="25"/>
  <c r="H23" i="23"/>
  <c r="H18" i="24"/>
  <c r="L18" i="24"/>
  <c r="H15" i="22"/>
  <c r="L24" i="22"/>
  <c r="L17" i="24"/>
  <c r="H17" i="23"/>
  <c r="L26" i="23"/>
  <c r="H23" i="24"/>
  <c r="L23" i="24"/>
  <c r="H18" i="22"/>
  <c r="H20" i="23"/>
  <c r="L14" i="23"/>
  <c r="H22" i="24"/>
  <c r="L20" i="23"/>
  <c r="L17" i="23"/>
  <c r="H26" i="23"/>
  <c r="L23" i="23"/>
  <c r="H27" i="24"/>
  <c r="E28" i="23"/>
  <c r="H28" i="23" s="1"/>
  <c r="I26" i="22"/>
  <c r="J26" i="22" s="1"/>
  <c r="L15" i="23"/>
  <c r="I21" i="22"/>
  <c r="J21" i="22" s="1"/>
  <c r="L18" i="23"/>
  <c r="H21" i="23"/>
  <c r="L21" i="23"/>
  <c r="I15" i="22"/>
  <c r="J15" i="22" s="1"/>
  <c r="H20" i="22"/>
  <c r="H27" i="22"/>
  <c r="L24" i="23"/>
  <c r="I17" i="22"/>
  <c r="J17" i="22" s="1"/>
  <c r="H27" i="23"/>
  <c r="H15" i="23"/>
  <c r="L17" i="22"/>
  <c r="L27" i="23"/>
  <c r="I18" i="22"/>
  <c r="J18" i="22" s="1"/>
  <c r="H24" i="22"/>
  <c r="L27" i="22"/>
  <c r="H19" i="22"/>
  <c r="H23" i="22"/>
  <c r="H14" i="24"/>
  <c r="H22" i="22"/>
  <c r="I19" i="22"/>
  <c r="J19" i="22" s="1"/>
  <c r="I23" i="22"/>
  <c r="J23" i="22" s="1"/>
  <c r="L14" i="24"/>
  <c r="E28" i="24"/>
  <c r="L14" i="22"/>
  <c r="H14" i="23"/>
  <c r="L16" i="23"/>
  <c r="H15" i="24"/>
  <c r="E28" i="25"/>
  <c r="H16" i="25"/>
  <c r="L14" i="25"/>
  <c r="E28" i="22"/>
  <c r="I14" i="22"/>
  <c r="J14" i="22" s="1"/>
  <c r="I28" i="23" l="1"/>
  <c r="J28" i="23" s="1"/>
  <c r="L28" i="23"/>
  <c r="I28" i="24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<sst xmlns="http://schemas.openxmlformats.org/spreadsheetml/2006/main" count="174" uniqueCount="41">
  <si>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</si>
  <si>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</si>
  <si>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</si>
  <si>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</si>
  <si>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</si>
  <si>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</si>
  <si>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</si>
  <si>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</si>
  <si>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</si>
  <si>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</si>
  <si>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</si>
  <si>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</si>
  <si>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</si>
  <si>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</si>
  <si>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</si>
  <si>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</si>
  <si>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</si>
  <si>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</si>
  <si>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</si>
  <si>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</si>
  <si>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</si>
  <si>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</si>
  <si>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</si>
  <si>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</si>
  <si>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</si>
  <si>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</si>
  <si>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</si>
  <si>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</si>
  <si>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</si>
  <si>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</si>
  <si>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</si>
  <si>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</si>
  <si>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</si>
  <si>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</si>
  <si>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</si>
  <si>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S/E</t>
  </si>
  <si>
    <t>602A</t>
  </si>
  <si>
    <t>802A</t>
  </si>
  <si>
    <t>802B</t>
  </si>
  <si>
    <t>502-U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</si>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</sst>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el\Downloads\REPORTE%20CALIF.%20PARCIAL%2024%20MARZO-1.xlsx" TargetMode="External"/><Relationship Id="rId1" Type="http://schemas.openxmlformats.org/officeDocument/2006/relationships/externalLinkPath" Target="REPORTE%20CALIF.%20PARCIAL%2024%20MARZO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FACTURA AVANZADA"/>
      <sheetName val="FORM Y EVAL DE PROYECTOS 802-A"/>
      <sheetName val="FORM Y EVAL DE PROYECTOS 802-B"/>
      <sheetName val="TALLER DE INVESTIGACIÓN"/>
      <sheetName val="MATERIA 5"/>
    </sheetNames>
    <sheetDataSet>
      <sheetData sheetId="0">
        <row r="4">
          <cell r="D4" t="str">
            <v>Manufactura Avanzada</v>
          </cell>
        </row>
      </sheetData>
      <sheetData sheetId="1">
        <row r="4">
          <cell r="D4" t="str">
            <v>Formulación y Evaluación de Proyectos</v>
          </cell>
        </row>
      </sheetData>
      <sheetData sheetId="2"/>
      <sheetData sheetId="3">
        <row r="4">
          <cell r="D4" t="str">
            <v>Taller de Investigación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R21" sqref="R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40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41" t="str">
        <f>'[1]MANUFACTURA AVANZADA'!$D$4</f>
        <v>Manufactura Avanzada</v>
      </c>
      <c r="B14" s="9" t="s">
        <v>21</v>
      </c>
      <c r="C14" s="9" t="s">
        <v>36</v>
      </c>
      <c r="D14" s="9" t="s">
        <v>31</v>
      </c>
      <c r="E14" s="9">
        <v>11</v>
      </c>
      <c r="F14" s="9">
        <v>9</v>
      </c>
      <c r="G14" s="9"/>
      <c r="H14" s="10"/>
      <c r="I14" s="9">
        <f t="shared" ref="I14:I28" si="0">(E14-SUM(F14:G14))-K14</f>
        <v>2</v>
      </c>
      <c r="J14" s="10"/>
      <c r="K14" s="9"/>
      <c r="L14" s="10">
        <f t="shared" ref="L14:L28" si="1">K14/E14</f>
        <v>0</v>
      </c>
      <c r="M14" s="21">
        <v>69.625</v>
      </c>
      <c r="N14" s="15">
        <f>F14/E14</f>
        <v>0.81818181818181823</v>
      </c>
    </row>
    <row r="15" spans="1:14" s="11" customFormat="1" x14ac:dyDescent="0.2">
      <c r="A15" s="41" t="str">
        <f>'[1]FORM Y EVAL DE PROYECTOS 802-A'!$D$4</f>
        <v>Formulación y Evaluación de Proyectos</v>
      </c>
      <c r="B15" s="9" t="s">
        <v>21</v>
      </c>
      <c r="C15" s="9" t="s">
        <v>37</v>
      </c>
      <c r="D15" s="9" t="s">
        <v>31</v>
      </c>
      <c r="E15" s="9">
        <v>32</v>
      </c>
      <c r="F15" s="9">
        <v>26</v>
      </c>
      <c r="G15" s="9"/>
      <c r="H15" s="10"/>
      <c r="I15" s="9">
        <f t="shared" si="0"/>
        <v>6</v>
      </c>
      <c r="J15" s="10"/>
      <c r="K15" s="9"/>
      <c r="L15" s="10">
        <f t="shared" si="1"/>
        <v>0</v>
      </c>
      <c r="M15" s="21">
        <v>61.363636360000001</v>
      </c>
      <c r="N15" s="15">
        <f t="shared" ref="N15:N16" si="2">F15/E15</f>
        <v>0.8125</v>
      </c>
    </row>
    <row r="16" spans="1:14" s="11" customFormat="1" x14ac:dyDescent="0.2">
      <c r="A16" s="41" t="str">
        <f>'[1]FORM Y EVAL DE PROYECTOS 802-A'!$D$4</f>
        <v>Formulación y Evaluación de Proyectos</v>
      </c>
      <c r="B16" s="9" t="s">
        <v>21</v>
      </c>
      <c r="C16" s="9" t="s">
        <v>38</v>
      </c>
      <c r="D16" s="9" t="s">
        <v>31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21">
        <v>84.705882349999996</v>
      </c>
      <c r="N16" s="15">
        <f t="shared" si="2"/>
        <v>1</v>
      </c>
    </row>
    <row r="17" spans="1:14" s="11" customFormat="1" x14ac:dyDescent="0.2">
      <c r="A17" s="8" t="str">
        <f>'[1]TALLER DE INVESTIGACIÓN'!$D$4</f>
        <v>Taller de Investigación</v>
      </c>
      <c r="B17" s="9" t="s">
        <v>21</v>
      </c>
      <c r="C17" s="9" t="s">
        <v>39</v>
      </c>
      <c r="D17" s="9" t="s">
        <v>31</v>
      </c>
      <c r="E17" s="9">
        <v>9</v>
      </c>
      <c r="F17" s="9">
        <v>9</v>
      </c>
      <c r="G17" s="9"/>
      <c r="H17" s="10"/>
      <c r="I17" s="9">
        <f t="shared" ref="I17" si="3">(E17-SUM(F17:G17))-K17</f>
        <v>0</v>
      </c>
      <c r="J17" s="10"/>
      <c r="K17" s="9"/>
      <c r="L17" s="10">
        <f t="shared" ref="L17" si="4">K17/E17</f>
        <v>0</v>
      </c>
      <c r="M17" s="21">
        <v>74.444444439999998</v>
      </c>
      <c r="N17" s="15">
        <f t="shared" ref="N17" si="5">F17/E17</f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61</v>
      </c>
      <c r="G28" s="17">
        <f>SUM(G14:G27)</f>
        <v>0</v>
      </c>
      <c r="H28" s="18">
        <v>0</v>
      </c>
      <c r="I28" s="17">
        <f t="shared" si="0"/>
        <v>8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72.534740787499999</v>
      </c>
      <c r="N28" s="19">
        <f>AVERAGE(N14:N27)</f>
        <v>0.90767045454545459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JOEL FRANCISCO PAVA CHIPOL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F17" sqref="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JOEL FRANCISCO PAVA CHIPOL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Formulación y Evaluación de Proyectos</v>
      </c>
      <c r="B15" s="9"/>
      <c r="C15" s="9" t="str">
        <f>'1'!C17</f>
        <v>502-U</v>
      </c>
      <c r="D15" s="9" t="str">
        <f>'1'!D15</f>
        <v>IEM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Formulación y Evaluación de Proyectos</v>
      </c>
      <c r="B16" s="9"/>
      <c r="C16" s="9" t="str">
        <f>'1'!C16</f>
        <v>802B</v>
      </c>
      <c r="D16" s="9" t="str">
        <f>'1'!D16</f>
        <v>IEM</v>
      </c>
      <c r="E16" s="9">
        <f>'1'!E16</f>
        <v>17</v>
      </c>
      <c r="F16" s="9" t="s">
        <v>35</v>
      </c>
      <c r="G16" s="9"/>
      <c r="H16" s="10" t="e">
        <f t="shared" si="0"/>
        <v>#VALUE!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</v>
      </c>
      <c r="B17" s="9"/>
      <c r="C17" s="9" t="e">
        <f>'1'!#REF!</f>
        <v>#REF!</v>
      </c>
      <c r="D17" s="9" t="str">
        <f>'1'!D17</f>
        <v>IEM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JOEL FRANCISCO PAVA CHIPOL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JOEL FRANCISCO PAVA CHIPOL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Formulación y Evaluación de Proyectos</v>
      </c>
      <c r="B15" s="9"/>
      <c r="C15" s="9" t="str">
        <f>'1'!C17</f>
        <v>502-U</v>
      </c>
      <c r="D15" s="9" t="str">
        <f>'1'!D15</f>
        <v>IEM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Formulación y Evaluación de Proyectos</v>
      </c>
      <c r="B16" s="9"/>
      <c r="C16" s="9" t="str">
        <f>'1'!C16</f>
        <v>802B</v>
      </c>
      <c r="D16" s="9" t="str">
        <f>'1'!D16</f>
        <v>IEM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</v>
      </c>
      <c r="B17" s="9"/>
      <c r="C17" s="9" t="e">
        <f>'1'!#REF!</f>
        <v>#REF!</v>
      </c>
      <c r="D17" s="9" t="str">
        <f>'1'!D17</f>
        <v>IEM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JOEL FRANCISCO PAVA CHIPOL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JOEL FRANCISCO PAVA CHIPOL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Formulación y Evaluación de Proyectos</v>
      </c>
      <c r="B15" s="9"/>
      <c r="C15" s="9" t="str">
        <f>'1'!C17</f>
        <v>502-U</v>
      </c>
      <c r="D15" s="9" t="str">
        <f>'1'!D15</f>
        <v>IEM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Formulación y Evaluación de Proyectos</v>
      </c>
      <c r="B16" s="9"/>
      <c r="C16" s="9" t="str">
        <f>'1'!C16</f>
        <v>802B</v>
      </c>
      <c r="D16" s="9" t="str">
        <f>'1'!D16</f>
        <v>IEM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</v>
      </c>
      <c r="B17" s="9"/>
      <c r="C17" s="9" t="e">
        <f>'1'!#REF!</f>
        <v>#REF!</v>
      </c>
      <c r="D17" s="9" t="str">
        <f>'1'!D17</f>
        <v>IEM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JOEL FRANCISCO PAVA CHIPOL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JOEL FRANCISCO PAVA CHIPOL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Formulación y Evaluación de Proyectos</v>
      </c>
      <c r="B15" s="9"/>
      <c r="C15" s="9" t="str">
        <f>'1'!C17</f>
        <v>502-U</v>
      </c>
      <c r="D15" s="9" t="str">
        <f>'1'!D15</f>
        <v>IEM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Formulación y Evaluación de Proyectos</v>
      </c>
      <c r="B16" s="9"/>
      <c r="C16" s="9" t="str">
        <f>'1'!C16</f>
        <v>802B</v>
      </c>
      <c r="D16" s="9" t="str">
        <f>'1'!D16</f>
        <v>IEM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</v>
      </c>
      <c r="B17" s="9"/>
      <c r="C17" s="9" t="e">
        <f>'1'!#REF!</f>
        <v>#REF!</v>
      </c>
      <c r="D17" s="9" t="str">
        <f>'1'!D17</f>
        <v>IEM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JOEL FRANCISCO PAVA CHIPOL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chipol</cp:lastModifiedBy>
  <cp:revision/>
  <dcterms:created xsi:type="dcterms:W3CDTF">2021-11-22T14:45:25Z</dcterms:created>
  <dcterms:modified xsi:type="dcterms:W3CDTF">2023-03-27T18:13:39Z</dcterms:modified>
  <cp:category/>
  <cp:contentStatus/>
</cp:coreProperties>
</file>