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joel\Documents\REPORTES PARCIALES\4TO Reporte\"/>
    </mc:Choice>
  </mc:AlternateContent>
  <xr:revisionPtr revIDLastSave="0" documentId="13_ncr:1_{B7274D3D-88C6-42D8-83C8-EA5C3F28011C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MANUFACTURA AVANZADA" sheetId="1" r:id="rId1"/>
    <sheet name="FORM Y EVAL DE PROYECTOS 802-A" sheetId="4" r:id="rId2"/>
    <sheet name="FORM Y EVAL DE PROYECTOS 802-B" sheetId="3" r:id="rId3"/>
    <sheet name="TALLER DE INVESTIGACIÓN" sheetId="5" r:id="rId4"/>
    <sheet name="MATERIA 5" sheetId="6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9" i="1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9" i="5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9" i="3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9" i="4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N54" i="5"/>
  <c r="N57" i="5" s="1"/>
  <c r="M54" i="5"/>
  <c r="M57" i="5" s="1"/>
  <c r="L54" i="5"/>
  <c r="L57" i="5" s="1"/>
  <c r="K54" i="5"/>
  <c r="K57" i="5" s="1"/>
  <c r="J54" i="5"/>
  <c r="J5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N55" i="4"/>
  <c r="M55" i="4"/>
  <c r="L55" i="4"/>
  <c r="L58" i="4" s="1"/>
  <c r="K55" i="4"/>
  <c r="J55" i="4"/>
  <c r="P54" i="4"/>
  <c r="O54" i="4"/>
  <c r="N54" i="4"/>
  <c r="M54" i="4"/>
  <c r="L54" i="4"/>
  <c r="L57" i="4" s="1"/>
  <c r="K54" i="4"/>
  <c r="J54" i="4"/>
  <c r="Q53" i="4"/>
  <c r="Q52" i="4"/>
  <c r="Q51" i="4"/>
  <c r="Q50" i="4"/>
  <c r="Q49" i="4"/>
  <c r="Q48" i="4"/>
  <c r="Q47" i="4"/>
  <c r="Q46" i="4"/>
  <c r="Q45" i="4"/>
  <c r="Q44" i="4"/>
  <c r="P43" i="4"/>
  <c r="P42" i="4"/>
  <c r="P41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O56" i="3"/>
  <c r="N56" i="3"/>
  <c r="M56" i="3"/>
  <c r="L56" i="3"/>
  <c r="K56" i="3"/>
  <c r="J56" i="3"/>
  <c r="O55" i="3"/>
  <c r="N55" i="3"/>
  <c r="M55" i="3"/>
  <c r="M58" i="3" s="1"/>
  <c r="L55" i="3"/>
  <c r="K55" i="3"/>
  <c r="J55" i="3"/>
  <c r="J58" i="3" s="1"/>
  <c r="O54" i="3"/>
  <c r="N54" i="3"/>
  <c r="N57" i="3" s="1"/>
  <c r="M54" i="3"/>
  <c r="M57" i="3" s="1"/>
  <c r="L54" i="3"/>
  <c r="K54" i="3"/>
  <c r="K57" i="3" s="1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N58" i="3" l="1"/>
  <c r="L58" i="3"/>
  <c r="O57" i="5"/>
  <c r="O58" i="5"/>
  <c r="N58" i="4"/>
  <c r="M57" i="4"/>
  <c r="N57" i="4"/>
  <c r="J57" i="4"/>
  <c r="P57" i="4"/>
  <c r="O57" i="4"/>
  <c r="O57" i="3"/>
  <c r="J57" i="3"/>
  <c r="O58" i="3"/>
  <c r="O58" i="4"/>
  <c r="P56" i="3"/>
  <c r="L57" i="3"/>
  <c r="K58" i="3"/>
  <c r="K57" i="4"/>
  <c r="P58" i="4"/>
  <c r="Q56" i="4"/>
  <c r="K58" i="4"/>
  <c r="Q56" i="5"/>
  <c r="M58" i="4"/>
  <c r="Q56" i="6"/>
  <c r="M58" i="6"/>
  <c r="O58" i="6"/>
  <c r="Q54" i="6"/>
  <c r="Q57" i="6" s="1"/>
  <c r="Q55" i="6"/>
  <c r="Q58" i="6" s="1"/>
  <c r="Q54" i="5"/>
  <c r="Q55" i="5"/>
  <c r="Q58" i="5" s="1"/>
  <c r="J58" i="4"/>
  <c r="Q54" i="4"/>
  <c r="Q57" i="4" s="1"/>
  <c r="Q55" i="4"/>
  <c r="P54" i="3"/>
  <c r="P55" i="3"/>
  <c r="L56" i="1"/>
  <c r="M56" i="1"/>
  <c r="N56" i="1"/>
  <c r="O56" i="1"/>
  <c r="P56" i="1"/>
  <c r="J56" i="1"/>
  <c r="L55" i="1"/>
  <c r="M55" i="1"/>
  <c r="N55" i="1"/>
  <c r="O55" i="1"/>
  <c r="P55" i="1"/>
  <c r="L54" i="1"/>
  <c r="M54" i="1"/>
  <c r="N54" i="1"/>
  <c r="O54" i="1"/>
  <c r="P54" i="1"/>
  <c r="J55" i="1"/>
  <c r="J54" i="1"/>
  <c r="Q58" i="4" l="1"/>
  <c r="P58" i="3"/>
  <c r="Q57" i="5"/>
  <c r="P57" i="3"/>
  <c r="L58" i="1" l="1"/>
  <c r="M58" i="1"/>
  <c r="N58" i="1"/>
  <c r="O58" i="1"/>
  <c r="P58" i="1"/>
  <c r="L57" i="1"/>
  <c r="M57" i="1"/>
  <c r="N57" i="1"/>
  <c r="O57" i="1"/>
  <c r="P57" i="1"/>
  <c r="J58" i="1"/>
  <c r="J57" i="1"/>
  <c r="K56" i="1" l="1"/>
  <c r="K55" i="1"/>
  <c r="K58" i="1" s="1"/>
  <c r="K54" i="1"/>
  <c r="K57" i="1" s="1"/>
  <c r="Q56" i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<sst xmlns="http://schemas.openxmlformats.org/spreadsheetml/2006/main" count="256" uniqueCount="153">
  <si>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</si>
  <si>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</si>
  <si>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</si>
  <si>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</si>
  <si>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</si>
  <si>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</si>
  <si>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</si>
  <si>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</si>
  <si>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</si>
  <si>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</si>
  <si>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</si>
  <si>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</si>
  <si>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</si>
  <si>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</si>
  <si>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</si>
  <si>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</si>
  <si>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</si>
  <si>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</si>
  <si>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</si>
  <si>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</si>
  <si>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</si>
  <si>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</si>
  <si>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</si>
  <si>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</si>
  <si>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Manufactura Avanzada</t>
  </si>
  <si>
    <t>602-B</t>
  </si>
  <si>
    <t>Febrero-Julio 2023</t>
  </si>
  <si>
    <t>Joel Francisco Pava Chipol</t>
  </si>
  <si>
    <t>AGUILERA HERNANDEZ DYLAN YAIR</t>
  </si>
  <si>
    <t>BARCENAS TIBURCIO JUAN FRANCISCO</t>
  </si>
  <si>
    <t>DOMINGUEZ PADRON VICTOR DE JESUS</t>
  </si>
  <si>
    <t>HERRERA MERIDA CHRIS ANTHONY</t>
  </si>
  <si>
    <t>PALAYOT COAZOZON DENNISE IVETTE</t>
  </si>
  <si>
    <t>RODRIGUEZ DAMIAN DAVID</t>
  </si>
  <si>
    <t>SALAZAR MARTINEZ EMMANUEL</t>
  </si>
  <si>
    <t>VELAZQUEZ MENDOZA MARTIN</t>
  </si>
  <si>
    <t>VERGARA PEREZ OMAR</t>
  </si>
  <si>
    <t>VERGARA PEREZ OSCAR</t>
  </si>
  <si>
    <t>201U0183</t>
  </si>
  <si>
    <t>201U0060</t>
  </si>
  <si>
    <t>201U0451</t>
  </si>
  <si>
    <t>201U0074</t>
  </si>
  <si>
    <t>201U0523</t>
  </si>
  <si>
    <t>201U0084</t>
  </si>
  <si>
    <t>201U0085</t>
  </si>
  <si>
    <t>201U0090</t>
  </si>
  <si>
    <t>201U0091</t>
  </si>
  <si>
    <t>201U0092</t>
  </si>
  <si>
    <t>VILLEGAS DE ITA PEDRO RODOLFO</t>
  </si>
  <si>
    <t>161U0170</t>
  </si>
  <si>
    <t>AZAMAR CHONTAL JULIO CESAR</t>
  </si>
  <si>
    <t>BALDERAS SANTOS BRANDON</t>
  </si>
  <si>
    <t>CATEMAXCA OLIVERA IRVING ISAI</t>
  </si>
  <si>
    <t>DAVILA PALACIOS JURIAN</t>
  </si>
  <si>
    <t>GOMEZ RAMON ROBERTO GERARDO</t>
  </si>
  <si>
    <t>HERNANDEZ RAMON IMANOL</t>
  </si>
  <si>
    <t>IXBA PELAYO SOLTEC CRISTOBAL</t>
  </si>
  <si>
    <t>LEAL LUNA BLAS ALEJANDRO</t>
  </si>
  <si>
    <t>MORALES HERNANDEZ RODOLFO JARED</t>
  </si>
  <si>
    <t>POLITO TENORIO MIZRAIM JAZEL</t>
  </si>
  <si>
    <t>PUCHETA REYES ROSA MARIA</t>
  </si>
  <si>
    <t>ROSAS CAMPOS AGUSTIN</t>
  </si>
  <si>
    <t>SEBA ORTIZ LILIANA</t>
  </si>
  <si>
    <t>SINTA COCOM PEDRO RICARDO</t>
  </si>
  <si>
    <t>TAXILAGA MARTINEZ BERSAIN ADRIAN</t>
  </si>
  <si>
    <t>TOTO GALLARDO JOHANA</t>
  </si>
  <si>
    <t>XOLOT PIO JOSE ALEJANDRO</t>
  </si>
  <si>
    <t>AZAMAR AMBROCIO ALEXIS GEOVANNI</t>
  </si>
  <si>
    <t>BAUTISTA MORALES PEDRO EDUARDO</t>
  </si>
  <si>
    <t>BAXIN MIXTEGA SAUL IGNACIO</t>
  </si>
  <si>
    <t>BUSTAMANTE DE LA PAZ LUIS</t>
  </si>
  <si>
    <t>CAGAL TEMICH SAMUEL</t>
  </si>
  <si>
    <t>CANCINO MARIN GABRIELA AMAYRANI</t>
  </si>
  <si>
    <t>CARDOZA RAMIREZ JAVIER DE JESUS</t>
  </si>
  <si>
    <t>CHAGALA HERNANDEZ JARED JERIAN</t>
  </si>
  <si>
    <t>CHIPOL SINACA MARIA GUADALUPE</t>
  </si>
  <si>
    <t>COATZOZON VICTORIO MARIA CRISTINA</t>
  </si>
  <si>
    <t>COBAXIN PRETELIN MILDRED AZAREEL</t>
  </si>
  <si>
    <t>CORTES VAZQUEZ ARMANDO</t>
  </si>
  <si>
    <t>CRUZ BALTAZAR ALEX EDUARDO</t>
  </si>
  <si>
    <t>CRUZ MARCIAL JUAN LUIS</t>
  </si>
  <si>
    <t xml:space="preserve">
ESCRIBANO ESCUDERO WILIANS</t>
  </si>
  <si>
    <t>FERMAN XOXOGO MANAHEN</t>
  </si>
  <si>
    <t>GARCIA CAMACHO PEDRO ANGEL</t>
  </si>
  <si>
    <t>MARTINEZ TORRES JOSE GILBERTO</t>
  </si>
  <si>
    <t>MATA BAPO IGNACIO AGUSTIN</t>
  </si>
  <si>
    <t>MENDEZ AGUILERA ALONSO</t>
  </si>
  <si>
    <t>MORALES CHAGALA GUSTAVO</t>
  </si>
  <si>
    <t>PAREDES ESCALERA MOISES</t>
  </si>
  <si>
    <t>PEREA LIZARDI ALDO JOAN</t>
  </si>
  <si>
    <t>PIMENTEL PEREZ ULISES</t>
  </si>
  <si>
    <t>RIVEROLL PACHECO JOAQUIN ANTONIO</t>
  </si>
  <si>
    <t>ROSAS ANTELE GABRIEL</t>
  </si>
  <si>
    <t>VALENCIA HERNANDEZ KARLA REGINA</t>
  </si>
  <si>
    <t>VELASCO HERNANDEZ JUAN FERNANDO</t>
  </si>
  <si>
    <t>VELASCO MALAGA JULIO CESAR</t>
  </si>
  <si>
    <t>VILLEGAS JARA MIGUEL ANGEL</t>
  </si>
  <si>
    <t>XALA FISCAL JESUS ERNESTO</t>
  </si>
  <si>
    <t>ESCOBAR MORENO BRIAN ALEJANDRO</t>
  </si>
  <si>
    <t>191U0092</t>
  </si>
  <si>
    <t>181U0108</t>
  </si>
  <si>
    <t>191U0095</t>
  </si>
  <si>
    <t>181U0110</t>
  </si>
  <si>
    <t>191U0096</t>
  </si>
  <si>
    <t>191U0098</t>
  </si>
  <si>
    <t>191U0100</t>
  </si>
  <si>
    <t>181U0118</t>
  </si>
  <si>
    <t>191U0103</t>
  </si>
  <si>
    <t>191U0104</t>
  </si>
  <si>
    <t>191U0105</t>
  </si>
  <si>
    <t>191U0106</t>
  </si>
  <si>
    <t>191U0108</t>
  </si>
  <si>
    <t>191U0110</t>
  </si>
  <si>
    <t>191U0114</t>
  </si>
  <si>
    <t>191U0115</t>
  </si>
  <si>
    <t>191U0116</t>
  </si>
  <si>
    <t>191U0118</t>
  </si>
  <si>
    <t>191U0130</t>
  </si>
  <si>
    <t>191U0131</t>
  </si>
  <si>
    <t>191U0133</t>
  </si>
  <si>
    <t>181U0715</t>
  </si>
  <si>
    <t>191U0695</t>
  </si>
  <si>
    <t>191U0136</t>
  </si>
  <si>
    <t>191U0138</t>
  </si>
  <si>
    <t>191U0146</t>
  </si>
  <si>
    <t>191U0148</t>
  </si>
  <si>
    <t>191U0155</t>
  </si>
  <si>
    <t>191U0156</t>
  </si>
  <si>
    <t>191U0158</t>
  </si>
  <si>
    <t>191U0161</t>
  </si>
  <si>
    <t>191U0162</t>
  </si>
  <si>
    <t>ARELLANO GALLOSO MARIA JAQUELINE</t>
  </si>
  <si>
    <t>CHAGALA BOYTHG JOAHAN DE JESUS</t>
  </si>
  <si>
    <t>CHIPOL DOMINGUEZ MIQUEAS JONATHAN</t>
  </si>
  <si>
    <t>DOMINGUEZ ALVARADO MIGUEL ANGEL</t>
  </si>
  <si>
    <t>ESCRIBANO ESCUDERO WILIANS</t>
  </si>
  <si>
    <t>HERNANDEZ DOMINGUEZ FRANCISCO ARTURO</t>
  </si>
  <si>
    <t>RINCON TOTO CARLOS ALBERTO</t>
  </si>
  <si>
    <t>VARGAS CARDENAS CRISTOPHER</t>
  </si>
  <si>
    <t>181U0016</t>
  </si>
  <si>
    <t>191U0094</t>
  </si>
  <si>
    <t>201U0067</t>
  </si>
  <si>
    <t>211U0007</t>
  </si>
  <si>
    <t>191U0113</t>
  </si>
  <si>
    <t>191U0121</t>
  </si>
  <si>
    <t>201U0444</t>
  </si>
  <si>
    <t>201U0088</t>
  </si>
  <si>
    <t>Taller de Investigación</t>
  </si>
  <si>
    <t>502-U</t>
  </si>
  <si>
    <t>802-B</t>
  </si>
  <si>
    <t>Formulación y Evaluación de Proyectos</t>
  </si>
  <si>
    <t>802-A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</si>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</sst>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4" borderId="5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left" wrapText="1"/>
    </xf>
    <xf numFmtId="0" fontId="4" fillId="4" borderId="7" xfId="0" applyFont="1" applyFill="1" applyBorder="1" applyAlignment="1">
      <alignment horizontal="left" wrapText="1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010 (Page 5)"/>
      <sheetName val="Table008 (Page 4)"/>
      <sheetName val="Table006 (Page 3)"/>
      <sheetName val="Table004 (Page 2)"/>
      <sheetName val="Table002 (Page 1)"/>
      <sheetName val="Hoja1"/>
    </sheetNames>
    <sheetDataSet>
      <sheetData sheetId="0"/>
      <sheetData sheetId="1"/>
      <sheetData sheetId="2">
        <row r="4">
          <cell r="B4" t="str">
            <v>191U0093</v>
          </cell>
        </row>
        <row r="5">
          <cell r="B5" t="str">
            <v>191U0094</v>
          </cell>
        </row>
        <row r="6">
          <cell r="B6" t="str">
            <v>191U0101</v>
          </cell>
        </row>
        <row r="7">
          <cell r="B7" t="str">
            <v>191U0111</v>
          </cell>
        </row>
        <row r="8">
          <cell r="B8" t="str">
            <v>191U0119</v>
          </cell>
        </row>
        <row r="9">
          <cell r="B9" t="str">
            <v>191U0122</v>
          </cell>
        </row>
        <row r="10">
          <cell r="B10" t="str">
            <v>191U0124</v>
          </cell>
        </row>
        <row r="11">
          <cell r="B11" t="str">
            <v>191U0125</v>
          </cell>
        </row>
        <row r="12">
          <cell r="B12" t="str">
            <v>191U0135</v>
          </cell>
        </row>
        <row r="13">
          <cell r="B13" t="str">
            <v>191U0139</v>
          </cell>
        </row>
        <row r="14">
          <cell r="B14" t="str">
            <v>191U0143</v>
          </cell>
        </row>
        <row r="15">
          <cell r="B15" t="str">
            <v>191U0149</v>
          </cell>
        </row>
        <row r="16">
          <cell r="B16" t="str">
            <v>191U0150</v>
          </cell>
        </row>
        <row r="17">
          <cell r="B17" t="str">
            <v>181U0167</v>
          </cell>
        </row>
        <row r="18">
          <cell r="B18" t="str">
            <v>191U0153</v>
          </cell>
        </row>
        <row r="19">
          <cell r="B19" t="str">
            <v>191U0154</v>
          </cell>
        </row>
        <row r="20">
          <cell r="B20" t="str">
            <v>191U0163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V15" sqref="V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24</v>
      </c>
      <c r="E4" s="39"/>
      <c r="F4" s="39"/>
      <c r="G4" s="39"/>
      <c r="I4" t="s">
        <v>1</v>
      </c>
      <c r="J4" s="24" t="s">
        <v>25</v>
      </c>
      <c r="K4" s="24"/>
      <c r="M4" t="s">
        <v>2</v>
      </c>
      <c r="N4" s="25">
        <v>45009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26</v>
      </c>
      <c r="E6" s="24"/>
      <c r="F6" s="24"/>
      <c r="G6" s="24"/>
      <c r="I6" s="18" t="s">
        <v>22</v>
      </c>
      <c r="J6" s="18"/>
      <c r="K6" s="33" t="s">
        <v>27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38</v>
      </c>
      <c r="D9" s="27" t="s">
        <v>28</v>
      </c>
      <c r="E9" s="28"/>
      <c r="F9" s="28"/>
      <c r="G9" s="28"/>
      <c r="H9" s="28"/>
      <c r="I9" s="29"/>
      <c r="J9" s="4">
        <v>80</v>
      </c>
      <c r="K9" s="4">
        <v>80</v>
      </c>
      <c r="L9" s="4">
        <v>90</v>
      </c>
      <c r="M9" s="4">
        <v>80</v>
      </c>
      <c r="N9" s="4">
        <v>0</v>
      </c>
      <c r="O9" s="4">
        <v>0</v>
      </c>
      <c r="P9" s="4">
        <v>0</v>
      </c>
      <c r="Q9" s="17">
        <f>SUM(J9:P9)/4</f>
        <v>82.5</v>
      </c>
    </row>
    <row r="10" spans="2:18" x14ac:dyDescent="0.25">
      <c r="B10" s="6">
        <f>B9+1</f>
        <v>2</v>
      </c>
      <c r="C10" s="6" t="s">
        <v>39</v>
      </c>
      <c r="D10" s="30" t="s">
        <v>29</v>
      </c>
      <c r="E10" s="30"/>
      <c r="F10" s="30"/>
      <c r="G10" s="30"/>
      <c r="H10" s="30"/>
      <c r="I10" s="30"/>
      <c r="J10" s="4">
        <v>80</v>
      </c>
      <c r="K10" s="4">
        <v>83</v>
      </c>
      <c r="L10" s="4">
        <v>90</v>
      </c>
      <c r="M10" s="4">
        <v>88</v>
      </c>
      <c r="N10" s="4">
        <v>0</v>
      </c>
      <c r="O10" s="4">
        <v>0</v>
      </c>
      <c r="P10" s="4">
        <v>0</v>
      </c>
      <c r="Q10" s="17">
        <f t="shared" ref="Q10:Q53" si="0">SUM(J10:P10)/4</f>
        <v>85.25</v>
      </c>
    </row>
    <row r="11" spans="2:18" x14ac:dyDescent="0.25">
      <c r="B11" s="6">
        <f t="shared" ref="B11:B53" si="1">B10+1</f>
        <v>3</v>
      </c>
      <c r="C11" s="6" t="s">
        <v>40</v>
      </c>
      <c r="D11" s="30" t="s">
        <v>30</v>
      </c>
      <c r="E11" s="30"/>
      <c r="F11" s="30"/>
      <c r="G11" s="30"/>
      <c r="H11" s="30"/>
      <c r="I11" s="30"/>
      <c r="J11" s="4">
        <v>85</v>
      </c>
      <c r="K11" s="4">
        <v>95</v>
      </c>
      <c r="L11" s="4">
        <v>100</v>
      </c>
      <c r="M11" s="4">
        <v>100</v>
      </c>
      <c r="N11" s="4">
        <v>0</v>
      </c>
      <c r="O11" s="4">
        <v>0</v>
      </c>
      <c r="P11" s="4">
        <v>0</v>
      </c>
      <c r="Q11" s="17">
        <f t="shared" si="0"/>
        <v>95</v>
      </c>
    </row>
    <row r="12" spans="2:18" x14ac:dyDescent="0.25">
      <c r="B12" s="6">
        <f t="shared" si="1"/>
        <v>4</v>
      </c>
      <c r="C12" s="6" t="s">
        <v>41</v>
      </c>
      <c r="D12" s="30" t="s">
        <v>31</v>
      </c>
      <c r="E12" s="30"/>
      <c r="F12" s="30"/>
      <c r="G12" s="30"/>
      <c r="H12" s="30"/>
      <c r="I12" s="30"/>
      <c r="J12" s="4">
        <v>70</v>
      </c>
      <c r="K12" s="4">
        <v>77</v>
      </c>
      <c r="L12" s="4">
        <v>90</v>
      </c>
      <c r="M12" s="4">
        <v>88</v>
      </c>
      <c r="N12" s="4">
        <v>0</v>
      </c>
      <c r="O12" s="4">
        <v>0</v>
      </c>
      <c r="P12" s="4">
        <v>0</v>
      </c>
      <c r="Q12" s="17">
        <f t="shared" si="0"/>
        <v>81.25</v>
      </c>
    </row>
    <row r="13" spans="2:18" x14ac:dyDescent="0.25">
      <c r="B13" s="6">
        <f t="shared" si="1"/>
        <v>5</v>
      </c>
      <c r="C13" s="6" t="s">
        <v>42</v>
      </c>
      <c r="D13" s="30" t="s">
        <v>32</v>
      </c>
      <c r="E13" s="30"/>
      <c r="F13" s="30"/>
      <c r="G13" s="30"/>
      <c r="H13" s="30"/>
      <c r="I13" s="30"/>
      <c r="J13" s="4">
        <v>70</v>
      </c>
      <c r="K13" s="4">
        <v>80</v>
      </c>
      <c r="L13" s="4">
        <v>90</v>
      </c>
      <c r="M13" s="4">
        <v>90</v>
      </c>
      <c r="N13" s="4">
        <v>0</v>
      </c>
      <c r="O13" s="4">
        <v>0</v>
      </c>
      <c r="P13" s="4">
        <v>0</v>
      </c>
      <c r="Q13" s="17">
        <f t="shared" si="0"/>
        <v>82.5</v>
      </c>
    </row>
    <row r="14" spans="2:18" x14ac:dyDescent="0.25">
      <c r="B14" s="6">
        <f t="shared" si="1"/>
        <v>6</v>
      </c>
      <c r="C14" s="6" t="s">
        <v>43</v>
      </c>
      <c r="D14" s="31" t="s">
        <v>33</v>
      </c>
      <c r="E14" s="31"/>
      <c r="F14" s="31"/>
      <c r="G14" s="31"/>
      <c r="H14" s="31"/>
      <c r="I14" s="31"/>
      <c r="J14" s="16">
        <v>0</v>
      </c>
      <c r="K14" s="16">
        <v>0</v>
      </c>
      <c r="L14" s="16">
        <v>0</v>
      </c>
      <c r="M14" s="16">
        <v>80</v>
      </c>
      <c r="N14" s="16">
        <v>0</v>
      </c>
      <c r="O14" s="16">
        <v>0</v>
      </c>
      <c r="P14" s="16">
        <v>0</v>
      </c>
      <c r="Q14" s="10">
        <f t="shared" si="0"/>
        <v>20</v>
      </c>
    </row>
    <row r="15" spans="2:18" x14ac:dyDescent="0.25">
      <c r="B15" s="6">
        <f t="shared" si="1"/>
        <v>7</v>
      </c>
      <c r="C15" s="6" t="s">
        <v>44</v>
      </c>
      <c r="D15" s="30" t="s">
        <v>34</v>
      </c>
      <c r="E15" s="30"/>
      <c r="F15" s="30"/>
      <c r="G15" s="30"/>
      <c r="H15" s="30"/>
      <c r="I15" s="30"/>
      <c r="J15" s="4">
        <v>70</v>
      </c>
      <c r="K15" s="4">
        <v>77</v>
      </c>
      <c r="L15" s="4">
        <v>90</v>
      </c>
      <c r="M15" s="4">
        <v>85</v>
      </c>
      <c r="N15" s="4">
        <v>0</v>
      </c>
      <c r="O15" s="4">
        <v>0</v>
      </c>
      <c r="P15" s="4">
        <v>0</v>
      </c>
      <c r="Q15" s="17">
        <f t="shared" si="0"/>
        <v>80.5</v>
      </c>
    </row>
    <row r="16" spans="2:18" x14ac:dyDescent="0.25">
      <c r="B16" s="6">
        <f t="shared" si="1"/>
        <v>8</v>
      </c>
      <c r="C16" s="6" t="s">
        <v>45</v>
      </c>
      <c r="D16" s="30" t="s">
        <v>35</v>
      </c>
      <c r="E16" s="30"/>
      <c r="F16" s="30"/>
      <c r="G16" s="30"/>
      <c r="H16" s="30"/>
      <c r="I16" s="30"/>
      <c r="J16" s="4">
        <v>80</v>
      </c>
      <c r="K16" s="4">
        <v>84</v>
      </c>
      <c r="L16" s="4">
        <v>90</v>
      </c>
      <c r="M16" s="4">
        <v>85</v>
      </c>
      <c r="N16" s="4">
        <v>0</v>
      </c>
      <c r="O16" s="4">
        <v>0</v>
      </c>
      <c r="P16" s="4">
        <v>0</v>
      </c>
      <c r="Q16" s="17">
        <f t="shared" si="0"/>
        <v>84.75</v>
      </c>
    </row>
    <row r="17" spans="2:17" x14ac:dyDescent="0.25">
      <c r="B17" s="6">
        <f t="shared" si="1"/>
        <v>9</v>
      </c>
      <c r="C17" s="6" t="s">
        <v>46</v>
      </c>
      <c r="D17" s="30" t="s">
        <v>36</v>
      </c>
      <c r="E17" s="30"/>
      <c r="F17" s="30"/>
      <c r="G17" s="30"/>
      <c r="H17" s="30"/>
      <c r="I17" s="30"/>
      <c r="J17" s="4">
        <v>70</v>
      </c>
      <c r="K17" s="4">
        <v>80</v>
      </c>
      <c r="L17" s="4">
        <v>90</v>
      </c>
      <c r="M17" s="4">
        <v>92</v>
      </c>
      <c r="N17" s="4">
        <v>0</v>
      </c>
      <c r="O17" s="4">
        <v>0</v>
      </c>
      <c r="P17" s="4">
        <v>0</v>
      </c>
      <c r="Q17" s="17">
        <f t="shared" si="0"/>
        <v>83</v>
      </c>
    </row>
    <row r="18" spans="2:17" x14ac:dyDescent="0.25">
      <c r="B18" s="6">
        <f t="shared" si="1"/>
        <v>10</v>
      </c>
      <c r="C18" s="6" t="s">
        <v>47</v>
      </c>
      <c r="D18" s="30" t="s">
        <v>37</v>
      </c>
      <c r="E18" s="30"/>
      <c r="F18" s="30"/>
      <c r="G18" s="30"/>
      <c r="H18" s="30"/>
      <c r="I18" s="30"/>
      <c r="J18" s="4">
        <v>70</v>
      </c>
      <c r="K18" s="4">
        <v>80</v>
      </c>
      <c r="L18" s="4">
        <v>90</v>
      </c>
      <c r="M18" s="4">
        <v>92</v>
      </c>
      <c r="N18" s="4">
        <v>0</v>
      </c>
      <c r="O18" s="4">
        <v>0</v>
      </c>
      <c r="P18" s="4">
        <v>0</v>
      </c>
      <c r="Q18" s="17">
        <f t="shared" si="0"/>
        <v>83</v>
      </c>
    </row>
    <row r="19" spans="2:17" x14ac:dyDescent="0.25">
      <c r="B19" s="6">
        <f t="shared" si="1"/>
        <v>11</v>
      </c>
      <c r="C19" s="6" t="s">
        <v>49</v>
      </c>
      <c r="D19" s="31" t="s">
        <v>48</v>
      </c>
      <c r="E19" s="31"/>
      <c r="F19" s="31"/>
      <c r="G19" s="31"/>
      <c r="H19" s="31"/>
      <c r="I19" s="31"/>
      <c r="J19" s="16">
        <v>0</v>
      </c>
      <c r="K19" s="16">
        <v>80</v>
      </c>
      <c r="L19" s="16">
        <v>80</v>
      </c>
      <c r="M19" s="16">
        <v>80</v>
      </c>
      <c r="N19" s="16">
        <v>0</v>
      </c>
      <c r="O19" s="16">
        <v>0</v>
      </c>
      <c r="P19" s="16">
        <v>0</v>
      </c>
      <c r="Q19" s="10">
        <f t="shared" si="0"/>
        <v>60</v>
      </c>
    </row>
    <row r="20" spans="2:17" x14ac:dyDescent="0.25">
      <c r="B20" s="6">
        <f t="shared" si="1"/>
        <v>12</v>
      </c>
      <c r="C20" s="6"/>
      <c r="D20" s="19"/>
      <c r="E20" s="19"/>
      <c r="F20" s="19"/>
      <c r="G20" s="19"/>
      <c r="H20" s="19"/>
      <c r="I20" s="19"/>
      <c r="J20" s="4"/>
      <c r="K20" s="4"/>
      <c r="L20" s="4"/>
      <c r="M20" s="4"/>
      <c r="N20" s="4"/>
      <c r="O20" s="4"/>
      <c r="P20" s="4"/>
      <c r="Q20" s="17">
        <f t="shared" si="0"/>
        <v>0</v>
      </c>
    </row>
    <row r="21" spans="2:17" x14ac:dyDescent="0.25">
      <c r="B21" s="6">
        <f t="shared" si="1"/>
        <v>13</v>
      </c>
      <c r="C21" s="6"/>
      <c r="D21" s="19"/>
      <c r="E21" s="19"/>
      <c r="F21" s="19"/>
      <c r="G21" s="19"/>
      <c r="H21" s="19"/>
      <c r="I21" s="19"/>
      <c r="J21" s="4"/>
      <c r="K21" s="4"/>
      <c r="L21" s="4"/>
      <c r="M21" s="4"/>
      <c r="N21" s="4"/>
      <c r="O21" s="4"/>
      <c r="P21" s="4"/>
      <c r="Q21" s="17">
        <f t="shared" si="0"/>
        <v>0</v>
      </c>
    </row>
    <row r="22" spans="2:17" x14ac:dyDescent="0.25">
      <c r="B22" s="6">
        <f t="shared" si="1"/>
        <v>14</v>
      </c>
      <c r="C22" s="6"/>
      <c r="D22" s="19"/>
      <c r="E22" s="19"/>
      <c r="F22" s="19"/>
      <c r="G22" s="19"/>
      <c r="H22" s="19"/>
      <c r="I22" s="19"/>
      <c r="J22" s="4"/>
      <c r="K22" s="4"/>
      <c r="L22" s="4"/>
      <c r="M22" s="4"/>
      <c r="N22" s="4"/>
      <c r="O22" s="4"/>
      <c r="P22" s="4"/>
      <c r="Q22" s="17">
        <f t="shared" si="0"/>
        <v>0</v>
      </c>
    </row>
    <row r="23" spans="2:17" x14ac:dyDescent="0.25">
      <c r="B23" s="6">
        <f t="shared" si="1"/>
        <v>15</v>
      </c>
      <c r="C23" s="6"/>
      <c r="D23" s="19"/>
      <c r="E23" s="19"/>
      <c r="F23" s="19"/>
      <c r="G23" s="19"/>
      <c r="H23" s="19"/>
      <c r="I23" s="19"/>
      <c r="J23" s="4"/>
      <c r="K23" s="4"/>
      <c r="L23" s="4"/>
      <c r="M23" s="4"/>
      <c r="N23" s="4"/>
      <c r="O23" s="4"/>
      <c r="P23" s="4"/>
      <c r="Q23" s="17">
        <f t="shared" si="0"/>
        <v>0</v>
      </c>
    </row>
    <row r="24" spans="2:17" x14ac:dyDescent="0.25">
      <c r="B24" s="6">
        <f t="shared" si="1"/>
        <v>16</v>
      </c>
      <c r="C24" s="6"/>
      <c r="D24" s="19"/>
      <c r="E24" s="19"/>
      <c r="F24" s="19"/>
      <c r="G24" s="19"/>
      <c r="H24" s="19"/>
      <c r="I24" s="19"/>
      <c r="J24" s="4"/>
      <c r="K24" s="4"/>
      <c r="L24" s="4"/>
      <c r="M24" s="4"/>
      <c r="N24" s="4"/>
      <c r="O24" s="4"/>
      <c r="P24" s="4"/>
      <c r="Q24" s="17">
        <f t="shared" si="0"/>
        <v>0</v>
      </c>
    </row>
    <row r="25" spans="2:17" x14ac:dyDescent="0.25">
      <c r="B25" s="6">
        <f t="shared" si="1"/>
        <v>17</v>
      </c>
      <c r="C25" s="6"/>
      <c r="D25" s="19"/>
      <c r="E25" s="19"/>
      <c r="F25" s="19"/>
      <c r="G25" s="19"/>
      <c r="H25" s="19"/>
      <c r="I25" s="19"/>
      <c r="J25" s="4"/>
      <c r="K25" s="4"/>
      <c r="L25" s="4"/>
      <c r="M25" s="4"/>
      <c r="N25" s="4"/>
      <c r="O25" s="4"/>
      <c r="P25" s="4"/>
      <c r="Q25" s="17">
        <f t="shared" si="0"/>
        <v>0</v>
      </c>
    </row>
    <row r="26" spans="2:17" x14ac:dyDescent="0.25">
      <c r="B26" s="6">
        <f t="shared" si="1"/>
        <v>18</v>
      </c>
      <c r="C26" s="6"/>
      <c r="D26" s="19"/>
      <c r="E26" s="19"/>
      <c r="F26" s="19"/>
      <c r="G26" s="19"/>
      <c r="H26" s="19"/>
      <c r="I26" s="19"/>
      <c r="J26" s="4"/>
      <c r="K26" s="4"/>
      <c r="L26" s="4"/>
      <c r="M26" s="4"/>
      <c r="N26" s="4"/>
      <c r="O26" s="4"/>
      <c r="P26" s="4"/>
      <c r="Q26" s="17">
        <f t="shared" si="0"/>
        <v>0</v>
      </c>
    </row>
    <row r="27" spans="2:17" x14ac:dyDescent="0.25">
      <c r="B27" s="6">
        <f t="shared" si="1"/>
        <v>19</v>
      </c>
      <c r="C27" s="6"/>
      <c r="D27" s="19"/>
      <c r="E27" s="19"/>
      <c r="F27" s="19"/>
      <c r="G27" s="19"/>
      <c r="H27" s="19"/>
      <c r="I27" s="19"/>
      <c r="J27" s="4"/>
      <c r="K27" s="4"/>
      <c r="L27" s="4"/>
      <c r="M27" s="4"/>
      <c r="N27" s="4"/>
      <c r="O27" s="4"/>
      <c r="P27" s="4"/>
      <c r="Q27" s="17">
        <f t="shared" si="0"/>
        <v>0</v>
      </c>
    </row>
    <row r="28" spans="2:17" x14ac:dyDescent="0.25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4"/>
      <c r="K28" s="4"/>
      <c r="L28" s="4"/>
      <c r="M28" s="4"/>
      <c r="N28" s="4"/>
      <c r="O28" s="4"/>
      <c r="P28" s="4"/>
      <c r="Q28" s="17">
        <f t="shared" si="0"/>
        <v>0</v>
      </c>
    </row>
    <row r="29" spans="2:17" x14ac:dyDescent="0.25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7">
        <f t="shared" si="0"/>
        <v>0</v>
      </c>
    </row>
    <row r="30" spans="2:17" x14ac:dyDescent="0.25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7">
        <f t="shared" si="0"/>
        <v>0</v>
      </c>
    </row>
    <row r="31" spans="2:17" x14ac:dyDescent="0.25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7">
        <f t="shared" si="0"/>
        <v>0</v>
      </c>
    </row>
    <row r="32" spans="2:17" x14ac:dyDescent="0.2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7">
        <f t="shared" si="0"/>
        <v>0</v>
      </c>
    </row>
    <row r="33" spans="2:17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7">
        <f t="shared" si="0"/>
        <v>0</v>
      </c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7">
        <f t="shared" si="0"/>
        <v>0</v>
      </c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7">
        <f t="shared" si="0"/>
        <v>0</v>
      </c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7">
        <f t="shared" si="0"/>
        <v>0</v>
      </c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7">
        <f t="shared" si="0"/>
        <v>0</v>
      </c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7">
        <f t="shared" si="0"/>
        <v>0</v>
      </c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7">
        <f t="shared" si="0"/>
        <v>0</v>
      </c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7">
        <f t="shared" si="0"/>
        <v>0</v>
      </c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7">
        <f t="shared" si="0"/>
        <v>0</v>
      </c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7">
        <f t="shared" si="0"/>
        <v>0</v>
      </c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7">
        <f t="shared" si="0"/>
        <v>0</v>
      </c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7">
        <f t="shared" si="0"/>
        <v>0</v>
      </c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7">
        <f t="shared" si="0"/>
        <v>0</v>
      </c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7">
        <f t="shared" si="0"/>
        <v>0</v>
      </c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7">
        <f t="shared" si="0"/>
        <v>0</v>
      </c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7">
        <f t="shared" si="0"/>
        <v>0</v>
      </c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7">
        <f t="shared" si="0"/>
        <v>0</v>
      </c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7">
        <f t="shared" si="0"/>
        <v>0</v>
      </c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7">
        <f t="shared" si="0"/>
        <v>0</v>
      </c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7">
        <f t="shared" si="0"/>
        <v>0</v>
      </c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7">
        <f t="shared" si="0"/>
        <v>0</v>
      </c>
    </row>
    <row r="54" spans="2:17" x14ac:dyDescent="0.25">
      <c r="C54" s="18"/>
      <c r="D54" s="18"/>
      <c r="E54" s="1"/>
      <c r="H54" s="35" t="s">
        <v>19</v>
      </c>
      <c r="I54" s="35"/>
      <c r="J54" s="11">
        <f>COUNTIF(J9:J53,"&gt;=70")</f>
        <v>9</v>
      </c>
      <c r="K54" s="11">
        <f t="shared" ref="K54:P54" si="2">COUNTIF(K9:K53,"&gt;=70")</f>
        <v>10</v>
      </c>
      <c r="L54" s="11">
        <f t="shared" si="2"/>
        <v>10</v>
      </c>
      <c r="M54" s="11">
        <f t="shared" si="2"/>
        <v>11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9</v>
      </c>
    </row>
    <row r="55" spans="2:17" x14ac:dyDescent="0.25">
      <c r="C55" s="18"/>
      <c r="D55" s="18"/>
      <c r="E55" s="8"/>
      <c r="H55" s="36" t="s">
        <v>20</v>
      </c>
      <c r="I55" s="36"/>
      <c r="J55" s="12">
        <f>COUNTIF(J9:J53,"&lt;70")</f>
        <v>2</v>
      </c>
      <c r="K55" s="12">
        <f t="shared" ref="K55:Q55" si="4">COUNTIF(K9:K53,"&lt;70")</f>
        <v>1</v>
      </c>
      <c r="L55" s="12">
        <f t="shared" si="4"/>
        <v>1</v>
      </c>
      <c r="M55" s="12">
        <f t="shared" si="4"/>
        <v>0</v>
      </c>
      <c r="N55" s="12">
        <f t="shared" si="4"/>
        <v>11</v>
      </c>
      <c r="O55" s="12">
        <f t="shared" si="4"/>
        <v>11</v>
      </c>
      <c r="P55" s="12">
        <f t="shared" si="4"/>
        <v>11</v>
      </c>
      <c r="Q55" s="12">
        <f t="shared" si="4"/>
        <v>36</v>
      </c>
    </row>
    <row r="56" spans="2:17" x14ac:dyDescent="0.25">
      <c r="C56" s="18"/>
      <c r="D56" s="18"/>
      <c r="E56" s="18"/>
      <c r="H56" s="36" t="s">
        <v>21</v>
      </c>
      <c r="I56" s="36"/>
      <c r="J56" s="12">
        <f>COUNT(J9:J53)</f>
        <v>11</v>
      </c>
      <c r="K56" s="12">
        <f t="shared" ref="K56:Q56" si="5">COUNT(K9:K53)</f>
        <v>11</v>
      </c>
      <c r="L56" s="12">
        <f t="shared" si="5"/>
        <v>11</v>
      </c>
      <c r="M56" s="12">
        <f t="shared" si="5"/>
        <v>11</v>
      </c>
      <c r="N56" s="12">
        <f t="shared" si="5"/>
        <v>11</v>
      </c>
      <c r="O56" s="12">
        <f t="shared" si="5"/>
        <v>11</v>
      </c>
      <c r="P56" s="12">
        <f t="shared" si="5"/>
        <v>11</v>
      </c>
      <c r="Q56" s="12">
        <f t="shared" si="5"/>
        <v>45</v>
      </c>
    </row>
    <row r="57" spans="2:17" x14ac:dyDescent="0.25">
      <c r="C57" s="18"/>
      <c r="D57" s="18"/>
      <c r="E57" s="1"/>
      <c r="H57" s="37" t="s">
        <v>16</v>
      </c>
      <c r="I57" s="37"/>
      <c r="J57" s="13">
        <f>J54/J56</f>
        <v>0.81818181818181823</v>
      </c>
      <c r="K57" s="14">
        <f t="shared" ref="K57:Q57" si="6">K54/K56</f>
        <v>0.90909090909090906</v>
      </c>
      <c r="L57" s="14">
        <f t="shared" si="6"/>
        <v>0.90909090909090906</v>
      </c>
      <c r="M57" s="14">
        <f t="shared" si="6"/>
        <v>1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0.2</v>
      </c>
    </row>
    <row r="58" spans="2:17" x14ac:dyDescent="0.25">
      <c r="C58" s="18"/>
      <c r="D58" s="18"/>
      <c r="E58" s="1"/>
      <c r="H58" s="37" t="s">
        <v>17</v>
      </c>
      <c r="I58" s="37"/>
      <c r="J58" s="13">
        <f>J55/J56</f>
        <v>0.18181818181818182</v>
      </c>
      <c r="K58" s="13">
        <f t="shared" ref="K58:Q58" si="7">K55/K56</f>
        <v>9.0909090909090912E-2</v>
      </c>
      <c r="L58" s="14">
        <f t="shared" si="7"/>
        <v>9.0909090909090912E-2</v>
      </c>
      <c r="M58" s="14">
        <f t="shared" si="7"/>
        <v>0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0.8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T62"/>
  <sheetViews>
    <sheetView zoomScale="84" zoomScaleNormal="84" workbookViewId="0">
      <selection activeCell="V15" sqref="V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150</v>
      </c>
      <c r="E4" s="39"/>
      <c r="F4" s="39"/>
      <c r="G4" s="39"/>
      <c r="I4" t="s">
        <v>1</v>
      </c>
      <c r="J4" s="24" t="s">
        <v>151</v>
      </c>
      <c r="K4" s="24"/>
      <c r="M4" t="s">
        <v>2</v>
      </c>
      <c r="N4" s="25">
        <v>45009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26</v>
      </c>
      <c r="E6" s="24"/>
      <c r="F6" s="24"/>
      <c r="G6" s="24"/>
      <c r="I6" s="18" t="s">
        <v>22</v>
      </c>
      <c r="J6" s="18"/>
      <c r="K6" s="33" t="s">
        <v>27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8" x14ac:dyDescent="0.25">
      <c r="B9" s="6">
        <v>1</v>
      </c>
      <c r="C9" s="6" t="s">
        <v>99</v>
      </c>
      <c r="D9" s="27" t="s">
        <v>67</v>
      </c>
      <c r="E9" s="28"/>
      <c r="F9" s="28"/>
      <c r="G9" s="28"/>
      <c r="H9" s="28"/>
      <c r="I9" s="29"/>
      <c r="J9" s="4">
        <v>85</v>
      </c>
      <c r="K9" s="4">
        <v>100</v>
      </c>
      <c r="L9" s="4">
        <v>100</v>
      </c>
      <c r="M9" s="4">
        <v>90</v>
      </c>
      <c r="N9" s="4">
        <v>89</v>
      </c>
      <c r="O9" s="4">
        <v>95</v>
      </c>
      <c r="P9" s="17">
        <f>SUM(J9:O9)/6</f>
        <v>93.166666666666671</v>
      </c>
    </row>
    <row r="10" spans="2:18" x14ac:dyDescent="0.25">
      <c r="B10" s="6">
        <f>B9+1</f>
        <v>2</v>
      </c>
      <c r="C10" s="6" t="s">
        <v>100</v>
      </c>
      <c r="D10" s="27" t="s">
        <v>68</v>
      </c>
      <c r="E10" s="28"/>
      <c r="F10" s="28"/>
      <c r="G10" s="28"/>
      <c r="H10" s="28"/>
      <c r="I10" s="29"/>
      <c r="J10" s="4">
        <v>70</v>
      </c>
      <c r="K10" s="4">
        <v>100</v>
      </c>
      <c r="L10" s="4">
        <v>100</v>
      </c>
      <c r="M10" s="4">
        <v>90</v>
      </c>
      <c r="N10" s="4">
        <v>95</v>
      </c>
      <c r="O10" s="4">
        <v>95</v>
      </c>
      <c r="P10" s="17">
        <f t="shared" ref="P10:P40" si="0">SUM(J10:O10)/6</f>
        <v>91.666666666666671</v>
      </c>
    </row>
    <row r="11" spans="2:18" x14ac:dyDescent="0.25">
      <c r="B11" s="6">
        <f t="shared" ref="B11:B53" si="1">B10+1</f>
        <v>3</v>
      </c>
      <c r="C11" s="6" t="s">
        <v>101</v>
      </c>
      <c r="D11" s="27" t="s">
        <v>69</v>
      </c>
      <c r="E11" s="28"/>
      <c r="F11" s="28"/>
      <c r="G11" s="28"/>
      <c r="H11" s="28"/>
      <c r="I11" s="29"/>
      <c r="J11" s="4">
        <v>100</v>
      </c>
      <c r="K11" s="4">
        <v>100</v>
      </c>
      <c r="L11" s="4">
        <v>100</v>
      </c>
      <c r="M11" s="4">
        <v>100</v>
      </c>
      <c r="N11" s="4">
        <v>100</v>
      </c>
      <c r="O11" s="4">
        <v>100</v>
      </c>
      <c r="P11" s="17">
        <f t="shared" si="0"/>
        <v>100</v>
      </c>
    </row>
    <row r="12" spans="2:18" x14ac:dyDescent="0.25">
      <c r="B12" s="6">
        <f t="shared" si="1"/>
        <v>4</v>
      </c>
      <c r="C12" s="6" t="s">
        <v>102</v>
      </c>
      <c r="D12" s="43" t="s">
        <v>70</v>
      </c>
      <c r="E12" s="44"/>
      <c r="F12" s="44"/>
      <c r="G12" s="44"/>
      <c r="H12" s="44"/>
      <c r="I12" s="45"/>
      <c r="J12" s="4">
        <v>80</v>
      </c>
      <c r="K12" s="4">
        <v>100</v>
      </c>
      <c r="L12" s="4">
        <v>100</v>
      </c>
      <c r="M12" s="4">
        <v>80</v>
      </c>
      <c r="N12" s="4">
        <v>80</v>
      </c>
      <c r="O12" s="4">
        <v>80</v>
      </c>
      <c r="P12" s="17">
        <f t="shared" si="0"/>
        <v>86.666666666666671</v>
      </c>
    </row>
    <row r="13" spans="2:18" x14ac:dyDescent="0.25">
      <c r="B13" s="6">
        <f t="shared" si="1"/>
        <v>5</v>
      </c>
      <c r="C13" s="6" t="s">
        <v>103</v>
      </c>
      <c r="D13" s="27" t="s">
        <v>71</v>
      </c>
      <c r="E13" s="28"/>
      <c r="F13" s="28"/>
      <c r="G13" s="28"/>
      <c r="H13" s="28"/>
      <c r="I13" s="29"/>
      <c r="J13" s="4">
        <v>80</v>
      </c>
      <c r="K13" s="4">
        <v>100</v>
      </c>
      <c r="L13" s="4">
        <v>100</v>
      </c>
      <c r="M13" s="4">
        <v>90</v>
      </c>
      <c r="N13" s="4">
        <v>90</v>
      </c>
      <c r="O13" s="4">
        <v>80</v>
      </c>
      <c r="P13" s="17">
        <f t="shared" si="0"/>
        <v>90</v>
      </c>
    </row>
    <row r="14" spans="2:18" x14ac:dyDescent="0.25">
      <c r="B14" s="6">
        <f t="shared" si="1"/>
        <v>6</v>
      </c>
      <c r="C14" s="6" t="s">
        <v>104</v>
      </c>
      <c r="D14" s="27" t="s">
        <v>72</v>
      </c>
      <c r="E14" s="28"/>
      <c r="F14" s="28"/>
      <c r="G14" s="28"/>
      <c r="H14" s="28"/>
      <c r="I14" s="29"/>
      <c r="J14" s="4">
        <v>90</v>
      </c>
      <c r="K14" s="4">
        <v>100</v>
      </c>
      <c r="L14" s="4">
        <v>100</v>
      </c>
      <c r="M14" s="4">
        <v>92</v>
      </c>
      <c r="N14" s="4">
        <v>92</v>
      </c>
      <c r="O14" s="4">
        <v>100</v>
      </c>
      <c r="P14" s="17">
        <f t="shared" si="0"/>
        <v>95.666666666666671</v>
      </c>
    </row>
    <row r="15" spans="2:18" x14ac:dyDescent="0.25">
      <c r="B15" s="6">
        <f t="shared" si="1"/>
        <v>7</v>
      </c>
      <c r="C15" s="6" t="s">
        <v>105</v>
      </c>
      <c r="D15" s="27" t="s">
        <v>73</v>
      </c>
      <c r="E15" s="28"/>
      <c r="F15" s="28"/>
      <c r="G15" s="28"/>
      <c r="H15" s="28"/>
      <c r="I15" s="29"/>
      <c r="J15" s="4">
        <v>80</v>
      </c>
      <c r="K15" s="4">
        <v>100</v>
      </c>
      <c r="L15" s="4">
        <v>100</v>
      </c>
      <c r="M15" s="4">
        <v>90</v>
      </c>
      <c r="N15" s="4">
        <v>90</v>
      </c>
      <c r="O15" s="4">
        <v>90</v>
      </c>
      <c r="P15" s="17">
        <f t="shared" si="0"/>
        <v>91.666666666666671</v>
      </c>
    </row>
    <row r="16" spans="2:18" x14ac:dyDescent="0.25">
      <c r="B16" s="6">
        <f t="shared" si="1"/>
        <v>8</v>
      </c>
      <c r="C16" s="6" t="s">
        <v>106</v>
      </c>
      <c r="D16" s="43" t="s">
        <v>74</v>
      </c>
      <c r="E16" s="44"/>
      <c r="F16" s="44"/>
      <c r="G16" s="44"/>
      <c r="H16" s="44"/>
      <c r="I16" s="45"/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0">
        <f t="shared" si="0"/>
        <v>0</v>
      </c>
    </row>
    <row r="17" spans="2:16" x14ac:dyDescent="0.25">
      <c r="B17" s="6">
        <f t="shared" si="1"/>
        <v>9</v>
      </c>
      <c r="C17" s="6" t="s">
        <v>107</v>
      </c>
      <c r="D17" s="27" t="s">
        <v>75</v>
      </c>
      <c r="E17" s="28"/>
      <c r="F17" s="28"/>
      <c r="G17" s="28"/>
      <c r="H17" s="28"/>
      <c r="I17" s="29"/>
      <c r="J17" s="4">
        <v>85</v>
      </c>
      <c r="K17" s="4">
        <v>100</v>
      </c>
      <c r="L17" s="4">
        <v>100</v>
      </c>
      <c r="M17" s="4">
        <v>90</v>
      </c>
      <c r="N17" s="4">
        <v>90</v>
      </c>
      <c r="O17" s="4">
        <v>90</v>
      </c>
      <c r="P17" s="17">
        <f t="shared" si="0"/>
        <v>92.5</v>
      </c>
    </row>
    <row r="18" spans="2:16" x14ac:dyDescent="0.25">
      <c r="B18" s="6">
        <f t="shared" si="1"/>
        <v>10</v>
      </c>
      <c r="C18" s="6" t="s">
        <v>108</v>
      </c>
      <c r="D18" s="27" t="s">
        <v>76</v>
      </c>
      <c r="E18" s="28"/>
      <c r="F18" s="28"/>
      <c r="G18" s="28"/>
      <c r="H18" s="28"/>
      <c r="I18" s="29"/>
      <c r="J18" s="4">
        <v>95</v>
      </c>
      <c r="K18" s="4">
        <v>100</v>
      </c>
      <c r="L18" s="4">
        <v>100</v>
      </c>
      <c r="M18" s="4">
        <v>90</v>
      </c>
      <c r="N18" s="4">
        <v>100</v>
      </c>
      <c r="O18" s="4">
        <v>100</v>
      </c>
      <c r="P18" s="17">
        <f t="shared" si="0"/>
        <v>97.5</v>
      </c>
    </row>
    <row r="19" spans="2:16" x14ac:dyDescent="0.25">
      <c r="B19" s="6">
        <f t="shared" si="1"/>
        <v>11</v>
      </c>
      <c r="C19" s="6" t="s">
        <v>109</v>
      </c>
      <c r="D19" s="27" t="s">
        <v>77</v>
      </c>
      <c r="E19" s="28"/>
      <c r="F19" s="28"/>
      <c r="G19" s="28"/>
      <c r="H19" s="28"/>
      <c r="I19" s="29"/>
      <c r="J19" s="4">
        <v>95</v>
      </c>
      <c r="K19" s="4">
        <v>100</v>
      </c>
      <c r="L19" s="4">
        <v>100</v>
      </c>
      <c r="M19" s="4">
        <v>90</v>
      </c>
      <c r="N19" s="4">
        <v>100</v>
      </c>
      <c r="O19" s="4">
        <v>100</v>
      </c>
      <c r="P19" s="17">
        <f t="shared" si="0"/>
        <v>97.5</v>
      </c>
    </row>
    <row r="20" spans="2:16" x14ac:dyDescent="0.25">
      <c r="B20" s="6">
        <f t="shared" si="1"/>
        <v>12</v>
      </c>
      <c r="C20" s="6" t="s">
        <v>110</v>
      </c>
      <c r="D20" s="27" t="s">
        <v>78</v>
      </c>
      <c r="E20" s="28"/>
      <c r="F20" s="28"/>
      <c r="G20" s="28"/>
      <c r="H20" s="28"/>
      <c r="I20" s="29"/>
      <c r="J20" s="4">
        <v>90</v>
      </c>
      <c r="K20" s="4">
        <v>100</v>
      </c>
      <c r="L20" s="4">
        <v>100</v>
      </c>
      <c r="M20" s="4">
        <v>100</v>
      </c>
      <c r="N20" s="4">
        <v>100</v>
      </c>
      <c r="O20" s="4">
        <v>80</v>
      </c>
      <c r="P20" s="17">
        <f t="shared" si="0"/>
        <v>95</v>
      </c>
    </row>
    <row r="21" spans="2:16" x14ac:dyDescent="0.25">
      <c r="B21" s="6">
        <f t="shared" si="1"/>
        <v>13</v>
      </c>
      <c r="C21" s="6" t="s">
        <v>111</v>
      </c>
      <c r="D21" s="27" t="s">
        <v>79</v>
      </c>
      <c r="E21" s="28"/>
      <c r="F21" s="28"/>
      <c r="G21" s="28"/>
      <c r="H21" s="28"/>
      <c r="I21" s="29"/>
      <c r="J21" s="4">
        <v>85</v>
      </c>
      <c r="K21" s="4">
        <v>100</v>
      </c>
      <c r="L21" s="4">
        <v>100</v>
      </c>
      <c r="M21" s="4">
        <v>90</v>
      </c>
      <c r="N21" s="4">
        <v>80</v>
      </c>
      <c r="O21" s="4">
        <v>82</v>
      </c>
      <c r="P21" s="17">
        <f t="shared" si="0"/>
        <v>89.5</v>
      </c>
    </row>
    <row r="22" spans="2:16" x14ac:dyDescent="0.25">
      <c r="B22" s="6">
        <f t="shared" si="1"/>
        <v>14</v>
      </c>
      <c r="C22" s="6" t="s">
        <v>112</v>
      </c>
      <c r="D22" s="27" t="s">
        <v>80</v>
      </c>
      <c r="E22" s="28"/>
      <c r="F22" s="28"/>
      <c r="G22" s="28"/>
      <c r="H22" s="28"/>
      <c r="I22" s="29"/>
      <c r="J22" s="4">
        <v>80</v>
      </c>
      <c r="K22" s="4">
        <v>100</v>
      </c>
      <c r="L22" s="4">
        <v>100</v>
      </c>
      <c r="M22" s="4">
        <v>90</v>
      </c>
      <c r="N22" s="4">
        <v>88</v>
      </c>
      <c r="O22" s="4">
        <v>80</v>
      </c>
      <c r="P22" s="17">
        <f t="shared" si="0"/>
        <v>89.666666666666671</v>
      </c>
    </row>
    <row r="23" spans="2:16" ht="15" customHeight="1" x14ac:dyDescent="0.25">
      <c r="B23" s="6">
        <f t="shared" si="1"/>
        <v>15</v>
      </c>
      <c r="C23" s="6" t="s">
        <v>113</v>
      </c>
      <c r="D23" s="40" t="s">
        <v>98</v>
      </c>
      <c r="E23" s="41"/>
      <c r="F23" s="41"/>
      <c r="G23" s="41"/>
      <c r="H23" s="41"/>
      <c r="I23" s="42"/>
      <c r="J23" s="16">
        <v>0</v>
      </c>
      <c r="K23" s="16">
        <v>100</v>
      </c>
      <c r="L23" s="16">
        <v>100</v>
      </c>
      <c r="M23" s="16">
        <v>100</v>
      </c>
      <c r="N23" s="16">
        <v>100</v>
      </c>
      <c r="O23" s="16">
        <v>80</v>
      </c>
      <c r="P23" s="10">
        <f t="shared" si="0"/>
        <v>80</v>
      </c>
    </row>
    <row r="24" spans="2:16" ht="15" customHeight="1" x14ac:dyDescent="0.25">
      <c r="B24" s="6">
        <f t="shared" si="1"/>
        <v>16</v>
      </c>
      <c r="C24" s="6" t="s">
        <v>114</v>
      </c>
      <c r="D24" s="40" t="s">
        <v>81</v>
      </c>
      <c r="E24" s="41"/>
      <c r="F24" s="41"/>
      <c r="G24" s="41"/>
      <c r="H24" s="41"/>
      <c r="I24" s="42"/>
      <c r="J24" s="16">
        <v>0</v>
      </c>
      <c r="K24" s="16">
        <v>0</v>
      </c>
      <c r="L24" s="16">
        <v>0</v>
      </c>
      <c r="M24" s="16">
        <v>90</v>
      </c>
      <c r="N24" s="16">
        <v>90</v>
      </c>
      <c r="O24" s="16">
        <v>80</v>
      </c>
      <c r="P24" s="10">
        <f t="shared" si="0"/>
        <v>43.333333333333336</v>
      </c>
    </row>
    <row r="25" spans="2:16" x14ac:dyDescent="0.25">
      <c r="B25" s="6">
        <f t="shared" si="1"/>
        <v>17</v>
      </c>
      <c r="C25" s="6" t="s">
        <v>115</v>
      </c>
      <c r="D25" s="27" t="s">
        <v>82</v>
      </c>
      <c r="E25" s="28"/>
      <c r="F25" s="28"/>
      <c r="G25" s="28"/>
      <c r="H25" s="28"/>
      <c r="I25" s="29"/>
      <c r="J25" s="4">
        <v>85</v>
      </c>
      <c r="K25" s="4">
        <v>100</v>
      </c>
      <c r="L25" s="4">
        <v>100</v>
      </c>
      <c r="M25" s="4">
        <v>95</v>
      </c>
      <c r="N25" s="4">
        <v>95</v>
      </c>
      <c r="O25" s="4">
        <v>100</v>
      </c>
      <c r="P25" s="17">
        <f t="shared" si="0"/>
        <v>95.833333333333329</v>
      </c>
    </row>
    <row r="26" spans="2:16" x14ac:dyDescent="0.25">
      <c r="B26" s="6">
        <f t="shared" si="1"/>
        <v>18</v>
      </c>
      <c r="C26" s="6" t="s">
        <v>116</v>
      </c>
      <c r="D26" s="27" t="s">
        <v>83</v>
      </c>
      <c r="E26" s="28"/>
      <c r="F26" s="28"/>
      <c r="G26" s="28"/>
      <c r="H26" s="28"/>
      <c r="I26" s="29"/>
      <c r="J26" s="4">
        <v>85</v>
      </c>
      <c r="K26" s="4">
        <v>100</v>
      </c>
      <c r="L26" s="4">
        <v>100</v>
      </c>
      <c r="M26" s="4">
        <v>80</v>
      </c>
      <c r="N26" s="4">
        <v>80</v>
      </c>
      <c r="O26" s="4">
        <v>70</v>
      </c>
      <c r="P26" s="17">
        <f t="shared" si="0"/>
        <v>85.833333333333329</v>
      </c>
    </row>
    <row r="27" spans="2:16" x14ac:dyDescent="0.25">
      <c r="B27" s="6">
        <f t="shared" si="1"/>
        <v>19</v>
      </c>
      <c r="C27" s="6" t="s">
        <v>117</v>
      </c>
      <c r="D27" s="27" t="s">
        <v>84</v>
      </c>
      <c r="E27" s="28"/>
      <c r="F27" s="28"/>
      <c r="G27" s="28"/>
      <c r="H27" s="28"/>
      <c r="I27" s="29"/>
      <c r="J27" s="4">
        <v>90</v>
      </c>
      <c r="K27" s="4">
        <v>100</v>
      </c>
      <c r="L27" s="4">
        <v>100</v>
      </c>
      <c r="M27" s="4">
        <v>90</v>
      </c>
      <c r="N27" s="4">
        <v>90</v>
      </c>
      <c r="O27" s="4">
        <v>88</v>
      </c>
      <c r="P27" s="17">
        <f t="shared" si="0"/>
        <v>93</v>
      </c>
    </row>
    <row r="28" spans="2:16" x14ac:dyDescent="0.25">
      <c r="B28" s="6">
        <f t="shared" si="1"/>
        <v>20</v>
      </c>
      <c r="C28" s="6" t="s">
        <v>118</v>
      </c>
      <c r="D28" s="27" t="s">
        <v>85</v>
      </c>
      <c r="E28" s="28"/>
      <c r="F28" s="28"/>
      <c r="G28" s="28"/>
      <c r="H28" s="28"/>
      <c r="I28" s="29"/>
      <c r="J28" s="4">
        <v>80</v>
      </c>
      <c r="K28" s="4">
        <v>100</v>
      </c>
      <c r="L28" s="4">
        <v>100</v>
      </c>
      <c r="M28" s="4">
        <v>90</v>
      </c>
      <c r="N28" s="4">
        <v>90</v>
      </c>
      <c r="O28" s="4">
        <v>84</v>
      </c>
      <c r="P28" s="17">
        <f t="shared" si="0"/>
        <v>90.666666666666671</v>
      </c>
    </row>
    <row r="29" spans="2:16" x14ac:dyDescent="0.25">
      <c r="B29" s="6">
        <f t="shared" si="1"/>
        <v>21</v>
      </c>
      <c r="C29" s="6" t="s">
        <v>119</v>
      </c>
      <c r="D29" s="27" t="s">
        <v>86</v>
      </c>
      <c r="E29" s="28"/>
      <c r="F29" s="28"/>
      <c r="G29" s="28"/>
      <c r="H29" s="28"/>
      <c r="I29" s="29"/>
      <c r="J29" s="4">
        <v>70</v>
      </c>
      <c r="K29" s="4">
        <v>100</v>
      </c>
      <c r="L29" s="4">
        <v>100</v>
      </c>
      <c r="M29" s="4">
        <v>70</v>
      </c>
      <c r="N29" s="4">
        <v>70</v>
      </c>
      <c r="O29" s="4">
        <v>70</v>
      </c>
      <c r="P29" s="17">
        <f t="shared" si="0"/>
        <v>80</v>
      </c>
    </row>
    <row r="30" spans="2:16" x14ac:dyDescent="0.25">
      <c r="B30" s="6">
        <f t="shared" si="1"/>
        <v>22</v>
      </c>
      <c r="C30" s="6" t="s">
        <v>120</v>
      </c>
      <c r="D30" s="43" t="s">
        <v>87</v>
      </c>
      <c r="E30" s="44"/>
      <c r="F30" s="44"/>
      <c r="G30" s="44"/>
      <c r="H30" s="44"/>
      <c r="I30" s="45"/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0">
        <f t="shared" si="0"/>
        <v>0</v>
      </c>
    </row>
    <row r="31" spans="2:16" x14ac:dyDescent="0.25">
      <c r="B31" s="6">
        <f t="shared" si="1"/>
        <v>23</v>
      </c>
      <c r="C31" s="6" t="s">
        <v>121</v>
      </c>
      <c r="D31" s="27" t="s">
        <v>88</v>
      </c>
      <c r="E31" s="28"/>
      <c r="F31" s="28"/>
      <c r="G31" s="28"/>
      <c r="H31" s="28"/>
      <c r="I31" s="29"/>
      <c r="J31" s="4">
        <v>95</v>
      </c>
      <c r="K31" s="4">
        <v>100</v>
      </c>
      <c r="L31" s="4">
        <v>100</v>
      </c>
      <c r="M31" s="4">
        <v>100</v>
      </c>
      <c r="N31" s="4">
        <v>100</v>
      </c>
      <c r="O31" s="4">
        <v>100</v>
      </c>
      <c r="P31" s="17">
        <f t="shared" si="0"/>
        <v>99.166666666666671</v>
      </c>
    </row>
    <row r="32" spans="2:16" x14ac:dyDescent="0.25">
      <c r="B32" s="6">
        <f t="shared" si="1"/>
        <v>24</v>
      </c>
      <c r="C32" s="6" t="s">
        <v>122</v>
      </c>
      <c r="D32" s="27" t="s">
        <v>89</v>
      </c>
      <c r="E32" s="28"/>
      <c r="F32" s="28"/>
      <c r="G32" s="28"/>
      <c r="H32" s="28"/>
      <c r="I32" s="29"/>
      <c r="J32" s="4">
        <v>88</v>
      </c>
      <c r="K32" s="4">
        <v>100</v>
      </c>
      <c r="L32" s="4">
        <v>100</v>
      </c>
      <c r="M32" s="4">
        <v>90</v>
      </c>
      <c r="N32" s="4">
        <v>90</v>
      </c>
      <c r="O32" s="4">
        <v>70</v>
      </c>
      <c r="P32" s="17">
        <f t="shared" si="0"/>
        <v>89.666666666666671</v>
      </c>
    </row>
    <row r="33" spans="2:20" x14ac:dyDescent="0.25">
      <c r="B33" s="6">
        <f t="shared" si="1"/>
        <v>25</v>
      </c>
      <c r="C33" s="6" t="s">
        <v>123</v>
      </c>
      <c r="D33" s="43" t="s">
        <v>90</v>
      </c>
      <c r="E33" s="44"/>
      <c r="F33" s="44"/>
      <c r="G33" s="44"/>
      <c r="H33" s="44"/>
      <c r="I33" s="45"/>
      <c r="J33" s="16">
        <v>0</v>
      </c>
      <c r="K33" s="16">
        <v>100</v>
      </c>
      <c r="L33" s="16">
        <v>100</v>
      </c>
      <c r="M33" s="16">
        <v>90</v>
      </c>
      <c r="N33" s="16">
        <v>90</v>
      </c>
      <c r="O33" s="16">
        <v>90</v>
      </c>
      <c r="P33" s="10">
        <f t="shared" si="0"/>
        <v>78.333333333333329</v>
      </c>
    </row>
    <row r="34" spans="2:20" x14ac:dyDescent="0.25">
      <c r="B34" s="6">
        <f t="shared" si="1"/>
        <v>26</v>
      </c>
      <c r="C34" s="6" t="s">
        <v>124</v>
      </c>
      <c r="D34" s="27" t="s">
        <v>91</v>
      </c>
      <c r="E34" s="28"/>
      <c r="F34" s="28"/>
      <c r="G34" s="28"/>
      <c r="H34" s="28"/>
      <c r="I34" s="29"/>
      <c r="J34" s="4">
        <v>85</v>
      </c>
      <c r="K34" s="4">
        <v>100</v>
      </c>
      <c r="L34" s="4">
        <v>100</v>
      </c>
      <c r="M34" s="4">
        <v>95</v>
      </c>
      <c r="N34" s="4">
        <v>80</v>
      </c>
      <c r="O34" s="4">
        <v>80</v>
      </c>
      <c r="P34" s="17">
        <f t="shared" si="0"/>
        <v>90</v>
      </c>
    </row>
    <row r="35" spans="2:20" x14ac:dyDescent="0.25">
      <c r="B35" s="6">
        <f t="shared" si="1"/>
        <v>27</v>
      </c>
      <c r="C35" s="6" t="s">
        <v>125</v>
      </c>
      <c r="D35" s="27" t="s">
        <v>92</v>
      </c>
      <c r="E35" s="28"/>
      <c r="F35" s="28"/>
      <c r="G35" s="28"/>
      <c r="H35" s="28"/>
      <c r="I35" s="29"/>
      <c r="J35" s="4">
        <v>85</v>
      </c>
      <c r="K35" s="4">
        <v>100</v>
      </c>
      <c r="L35" s="4">
        <v>100</v>
      </c>
      <c r="M35" s="4">
        <v>90</v>
      </c>
      <c r="N35" s="4">
        <v>84</v>
      </c>
      <c r="O35" s="4">
        <v>88</v>
      </c>
      <c r="P35" s="17">
        <f t="shared" si="0"/>
        <v>91.166666666666671</v>
      </c>
    </row>
    <row r="36" spans="2:20" x14ac:dyDescent="0.25">
      <c r="B36" s="6">
        <f t="shared" si="1"/>
        <v>28</v>
      </c>
      <c r="C36" s="6" t="s">
        <v>126</v>
      </c>
      <c r="D36" s="27" t="s">
        <v>93</v>
      </c>
      <c r="E36" s="28"/>
      <c r="F36" s="28"/>
      <c r="G36" s="28"/>
      <c r="H36" s="28"/>
      <c r="I36" s="29"/>
      <c r="J36" s="4">
        <v>95</v>
      </c>
      <c r="K36" s="4">
        <v>100</v>
      </c>
      <c r="L36" s="4">
        <v>100</v>
      </c>
      <c r="M36" s="4">
        <v>90</v>
      </c>
      <c r="N36" s="4">
        <v>100</v>
      </c>
      <c r="O36" s="4">
        <v>100</v>
      </c>
      <c r="P36" s="17">
        <f t="shared" si="0"/>
        <v>97.5</v>
      </c>
    </row>
    <row r="37" spans="2:20" x14ac:dyDescent="0.25">
      <c r="B37" s="6">
        <f t="shared" si="1"/>
        <v>29</v>
      </c>
      <c r="C37" s="6" t="s">
        <v>127</v>
      </c>
      <c r="D37" s="43" t="s">
        <v>94</v>
      </c>
      <c r="E37" s="44"/>
      <c r="F37" s="44"/>
      <c r="G37" s="44"/>
      <c r="H37" s="44"/>
      <c r="I37" s="45"/>
      <c r="J37" s="4">
        <v>85</v>
      </c>
      <c r="K37" s="16">
        <v>0</v>
      </c>
      <c r="L37" s="16">
        <v>0</v>
      </c>
      <c r="M37" s="16">
        <v>0</v>
      </c>
      <c r="N37" s="16">
        <v>70</v>
      </c>
      <c r="O37" s="16">
        <v>70</v>
      </c>
      <c r="P37" s="10">
        <f t="shared" si="0"/>
        <v>37.5</v>
      </c>
    </row>
    <row r="38" spans="2:20" x14ac:dyDescent="0.25">
      <c r="B38" s="6">
        <f t="shared" si="1"/>
        <v>30</v>
      </c>
      <c r="C38" s="6" t="s">
        <v>128</v>
      </c>
      <c r="D38" s="27" t="s">
        <v>95</v>
      </c>
      <c r="E38" s="28"/>
      <c r="F38" s="28"/>
      <c r="G38" s="28"/>
      <c r="H38" s="28"/>
      <c r="I38" s="29"/>
      <c r="J38" s="4">
        <v>80</v>
      </c>
      <c r="K38" s="4">
        <v>100</v>
      </c>
      <c r="L38" s="4">
        <v>100</v>
      </c>
      <c r="M38" s="4">
        <v>90</v>
      </c>
      <c r="N38" s="4">
        <v>80</v>
      </c>
      <c r="O38" s="4">
        <v>80</v>
      </c>
      <c r="P38" s="17">
        <f t="shared" si="0"/>
        <v>88.333333333333329</v>
      </c>
    </row>
    <row r="39" spans="2:20" x14ac:dyDescent="0.25">
      <c r="B39" s="6">
        <f t="shared" si="1"/>
        <v>31</v>
      </c>
      <c r="C39" s="6" t="s">
        <v>129</v>
      </c>
      <c r="D39" s="27" t="s">
        <v>96</v>
      </c>
      <c r="E39" s="28"/>
      <c r="F39" s="28"/>
      <c r="G39" s="28"/>
      <c r="H39" s="28"/>
      <c r="I39" s="29"/>
      <c r="J39" s="4">
        <v>85</v>
      </c>
      <c r="K39" s="4">
        <v>100</v>
      </c>
      <c r="L39" s="4">
        <v>100</v>
      </c>
      <c r="M39" s="4">
        <v>90</v>
      </c>
      <c r="N39" s="4">
        <v>80</v>
      </c>
      <c r="O39" s="4">
        <v>80</v>
      </c>
      <c r="P39" s="17">
        <f t="shared" si="0"/>
        <v>89.166666666666671</v>
      </c>
      <c r="T39" t="s">
        <v>152</v>
      </c>
    </row>
    <row r="40" spans="2:20" x14ac:dyDescent="0.25">
      <c r="B40" s="6">
        <f t="shared" si="1"/>
        <v>32</v>
      </c>
      <c r="C40" s="6" t="s">
        <v>130</v>
      </c>
      <c r="D40" s="27" t="s">
        <v>97</v>
      </c>
      <c r="E40" s="28"/>
      <c r="F40" s="28"/>
      <c r="G40" s="28"/>
      <c r="H40" s="28"/>
      <c r="I40" s="29"/>
      <c r="J40" s="4">
        <v>85</v>
      </c>
      <c r="K40" s="4">
        <v>100</v>
      </c>
      <c r="L40" s="4">
        <v>100</v>
      </c>
      <c r="M40" s="4">
        <v>90</v>
      </c>
      <c r="N40" s="4">
        <v>80</v>
      </c>
      <c r="O40" s="4">
        <v>80</v>
      </c>
      <c r="P40" s="17">
        <f t="shared" si="0"/>
        <v>89.166666666666671</v>
      </c>
    </row>
    <row r="41" spans="2:20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10">
        <f>SUM(J41:O41)/7</f>
        <v>0</v>
      </c>
    </row>
    <row r="42" spans="2:20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10">
        <f>SUM(J42:O42)/7</f>
        <v>0</v>
      </c>
    </row>
    <row r="43" spans="2:20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10">
        <f>SUM(J43:O43)/7</f>
        <v>0</v>
      </c>
    </row>
    <row r="44" spans="2:20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ref="Q44:Q48" si="2">SUM(J44:P44)/7</f>
        <v>0</v>
      </c>
    </row>
    <row r="45" spans="2:20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20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20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20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18"/>
      <c r="D54" s="18"/>
      <c r="E54" s="1"/>
      <c r="H54" s="35" t="s">
        <v>19</v>
      </c>
      <c r="I54" s="35"/>
      <c r="J54" s="11">
        <f>COUNTIF(J9:J53,"&gt;=70")</f>
        <v>27</v>
      </c>
      <c r="K54" s="11">
        <f t="shared" ref="K54:O54" si="4">COUNTIF(K9:K53,"&gt;=70")</f>
        <v>28</v>
      </c>
      <c r="L54" s="11">
        <f t="shared" si="4"/>
        <v>28</v>
      </c>
      <c r="M54" s="11">
        <f t="shared" si="4"/>
        <v>29</v>
      </c>
      <c r="N54" s="11">
        <f t="shared" si="4"/>
        <v>30</v>
      </c>
      <c r="O54" s="11">
        <f t="shared" si="4"/>
        <v>30</v>
      </c>
      <c r="P54" s="11">
        <f>COUNTIF(P44:P53,"&gt;=70")</f>
        <v>0</v>
      </c>
      <c r="Q54" s="15">
        <f t="shared" ref="Q54" si="5">COUNTIF(Q9:Q48,"&gt;=70")</f>
        <v>0</v>
      </c>
    </row>
    <row r="55" spans="2:17" x14ac:dyDescent="0.25">
      <c r="C55" s="18"/>
      <c r="D55" s="18"/>
      <c r="E55" s="8"/>
      <c r="H55" s="36" t="s">
        <v>20</v>
      </c>
      <c r="I55" s="36"/>
      <c r="J55" s="12">
        <f>COUNTIF(J9:J53,"&lt;70")</f>
        <v>5</v>
      </c>
      <c r="K55" s="12">
        <f t="shared" ref="K55:Q55" si="6">COUNTIF(K9:K53,"&lt;70")</f>
        <v>4</v>
      </c>
      <c r="L55" s="12">
        <f t="shared" si="6"/>
        <v>4</v>
      </c>
      <c r="M55" s="12">
        <f t="shared" si="6"/>
        <v>3</v>
      </c>
      <c r="N55" s="12">
        <f t="shared" si="6"/>
        <v>2</v>
      </c>
      <c r="O55" s="12">
        <f t="shared" si="6"/>
        <v>2</v>
      </c>
      <c r="P55" s="12">
        <f>COUNTIF(P44:P53,"&lt;70")</f>
        <v>0</v>
      </c>
      <c r="Q55" s="12">
        <f t="shared" si="6"/>
        <v>10</v>
      </c>
    </row>
    <row r="56" spans="2:17" x14ac:dyDescent="0.25">
      <c r="C56" s="18"/>
      <c r="D56" s="18"/>
      <c r="E56" s="18"/>
      <c r="H56" s="36" t="s">
        <v>21</v>
      </c>
      <c r="I56" s="36"/>
      <c r="J56" s="12">
        <f>COUNT(J9:J53)</f>
        <v>32</v>
      </c>
      <c r="K56" s="12">
        <f t="shared" ref="K56:Q56" si="7">COUNT(K9:K53)</f>
        <v>32</v>
      </c>
      <c r="L56" s="12">
        <f t="shared" si="7"/>
        <v>32</v>
      </c>
      <c r="M56" s="12">
        <f t="shared" si="7"/>
        <v>32</v>
      </c>
      <c r="N56" s="12">
        <f t="shared" si="7"/>
        <v>32</v>
      </c>
      <c r="O56" s="12">
        <f t="shared" si="7"/>
        <v>32</v>
      </c>
      <c r="P56" s="12">
        <f>COUNT(P44:P53)</f>
        <v>0</v>
      </c>
      <c r="Q56" s="12">
        <f t="shared" si="7"/>
        <v>10</v>
      </c>
    </row>
    <row r="57" spans="2:17" x14ac:dyDescent="0.25">
      <c r="C57" s="18"/>
      <c r="D57" s="18"/>
      <c r="E57" s="1"/>
      <c r="H57" s="37" t="s">
        <v>16</v>
      </c>
      <c r="I57" s="37"/>
      <c r="J57" s="13">
        <f>J54/J56</f>
        <v>0.84375</v>
      </c>
      <c r="K57" s="14">
        <f t="shared" ref="K57:Q57" si="8">K54/K56</f>
        <v>0.875</v>
      </c>
      <c r="L57" s="14">
        <f t="shared" si="8"/>
        <v>0.875</v>
      </c>
      <c r="M57" s="14">
        <f t="shared" si="8"/>
        <v>0.90625</v>
      </c>
      <c r="N57" s="14">
        <f t="shared" si="8"/>
        <v>0.9375</v>
      </c>
      <c r="O57" s="14">
        <f t="shared" si="8"/>
        <v>0.9375</v>
      </c>
      <c r="P57" s="14" t="e">
        <f t="shared" si="8"/>
        <v>#DIV/0!</v>
      </c>
      <c r="Q57" s="14">
        <f t="shared" si="8"/>
        <v>0</v>
      </c>
    </row>
    <row r="58" spans="2:17" x14ac:dyDescent="0.25">
      <c r="C58" s="18"/>
      <c r="D58" s="18"/>
      <c r="E58" s="1"/>
      <c r="H58" s="37" t="s">
        <v>17</v>
      </c>
      <c r="I58" s="37"/>
      <c r="J58" s="13">
        <f>J55/J56</f>
        <v>0.15625</v>
      </c>
      <c r="K58" s="13">
        <f t="shared" ref="K58:Q58" si="9">K55/K56</f>
        <v>0.125</v>
      </c>
      <c r="L58" s="14">
        <f t="shared" si="9"/>
        <v>0.125</v>
      </c>
      <c r="M58" s="14">
        <f t="shared" si="9"/>
        <v>9.375E-2</v>
      </c>
      <c r="N58" s="14">
        <f t="shared" si="9"/>
        <v>6.25E-2</v>
      </c>
      <c r="O58" s="14">
        <f t="shared" si="9"/>
        <v>6.25E-2</v>
      </c>
      <c r="P58" s="14" t="e">
        <f t="shared" si="9"/>
        <v>#DIV/0!</v>
      </c>
      <c r="Q58" s="14">
        <f t="shared" si="9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38:I38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T11" sqref="T11:T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9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150</v>
      </c>
      <c r="E4" s="39"/>
      <c r="F4" s="39"/>
      <c r="G4" s="39"/>
      <c r="I4" t="s">
        <v>1</v>
      </c>
      <c r="J4" s="24" t="s">
        <v>149</v>
      </c>
      <c r="K4" s="24"/>
      <c r="M4" t="s">
        <v>2</v>
      </c>
      <c r="N4" s="25">
        <v>45009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26</v>
      </c>
      <c r="E6" s="24"/>
      <c r="F6" s="24"/>
      <c r="G6" s="24"/>
      <c r="I6" s="18" t="s">
        <v>22</v>
      </c>
      <c r="J6" s="18"/>
      <c r="K6" s="33" t="s">
        <v>27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8" x14ac:dyDescent="0.25">
      <c r="B9" s="6">
        <v>1</v>
      </c>
      <c r="C9" s="6" t="str">
        <f>'[1]Table006 (Page 3)'!B4</f>
        <v>191U0093</v>
      </c>
      <c r="D9" s="30" t="s">
        <v>50</v>
      </c>
      <c r="E9" s="30"/>
      <c r="F9" s="30"/>
      <c r="G9" s="30"/>
      <c r="H9" s="30"/>
      <c r="I9" s="30"/>
      <c r="J9" s="4">
        <v>88</v>
      </c>
      <c r="K9" s="4">
        <v>90</v>
      </c>
      <c r="L9" s="4">
        <v>90</v>
      </c>
      <c r="M9" s="4">
        <v>88</v>
      </c>
      <c r="N9" s="4">
        <v>90</v>
      </c>
      <c r="O9" s="4">
        <v>80</v>
      </c>
      <c r="P9" s="10">
        <f>SUM(J9:O9)/6</f>
        <v>87.666666666666671</v>
      </c>
    </row>
    <row r="10" spans="2:18" x14ac:dyDescent="0.25">
      <c r="B10" s="6">
        <f>B9+1</f>
        <v>2</v>
      </c>
      <c r="C10" s="6" t="str">
        <f>'[1]Table006 (Page 3)'!B5</f>
        <v>191U0094</v>
      </c>
      <c r="D10" s="30" t="s">
        <v>51</v>
      </c>
      <c r="E10" s="30"/>
      <c r="F10" s="30"/>
      <c r="G10" s="30"/>
      <c r="H10" s="30"/>
      <c r="I10" s="30"/>
      <c r="J10" s="4">
        <v>80</v>
      </c>
      <c r="K10" s="4">
        <v>70</v>
      </c>
      <c r="L10" s="4">
        <v>70</v>
      </c>
      <c r="M10" s="4">
        <v>83</v>
      </c>
      <c r="N10" s="4">
        <v>85</v>
      </c>
      <c r="O10" s="4">
        <v>88</v>
      </c>
      <c r="P10" s="10">
        <f t="shared" ref="P10:P53" si="0">SUM(J10:O10)/6</f>
        <v>79.333333333333329</v>
      </c>
    </row>
    <row r="11" spans="2:18" x14ac:dyDescent="0.25">
      <c r="B11" s="6">
        <f t="shared" ref="B11:B53" si="1">B10+1</f>
        <v>3</v>
      </c>
      <c r="C11" s="6" t="str">
        <f>'[1]Table006 (Page 3)'!B6</f>
        <v>191U0101</v>
      </c>
      <c r="D11" s="30" t="s">
        <v>52</v>
      </c>
      <c r="E11" s="30"/>
      <c r="F11" s="30"/>
      <c r="G11" s="30"/>
      <c r="H11" s="30"/>
      <c r="I11" s="30"/>
      <c r="J11" s="4">
        <v>80</v>
      </c>
      <c r="K11" s="4">
        <v>70</v>
      </c>
      <c r="L11" s="4">
        <v>70</v>
      </c>
      <c r="M11" s="4">
        <v>80</v>
      </c>
      <c r="N11" s="4">
        <v>89</v>
      </c>
      <c r="O11" s="4">
        <v>80</v>
      </c>
      <c r="P11" s="10">
        <f t="shared" si="0"/>
        <v>78.166666666666671</v>
      </c>
    </row>
    <row r="12" spans="2:18" x14ac:dyDescent="0.25">
      <c r="B12" s="6">
        <f t="shared" si="1"/>
        <v>4</v>
      </c>
      <c r="C12" s="6" t="str">
        <f>'[1]Table006 (Page 3)'!B7</f>
        <v>191U0111</v>
      </c>
      <c r="D12" s="30" t="s">
        <v>53</v>
      </c>
      <c r="E12" s="30"/>
      <c r="F12" s="30"/>
      <c r="G12" s="30"/>
      <c r="H12" s="30"/>
      <c r="I12" s="30"/>
      <c r="J12" s="4">
        <v>80</v>
      </c>
      <c r="K12" s="4">
        <v>70</v>
      </c>
      <c r="L12" s="4">
        <v>70</v>
      </c>
      <c r="M12" s="4">
        <v>70</v>
      </c>
      <c r="N12" s="4">
        <v>88</v>
      </c>
      <c r="O12" s="4">
        <v>88</v>
      </c>
      <c r="P12" s="10">
        <f t="shared" si="0"/>
        <v>77.666666666666671</v>
      </c>
    </row>
    <row r="13" spans="2:18" x14ac:dyDescent="0.25">
      <c r="B13" s="6">
        <f t="shared" si="1"/>
        <v>5</v>
      </c>
      <c r="C13" s="6" t="str">
        <f>'[1]Table006 (Page 3)'!B8</f>
        <v>191U0119</v>
      </c>
      <c r="D13" s="30" t="s">
        <v>54</v>
      </c>
      <c r="E13" s="30"/>
      <c r="F13" s="30"/>
      <c r="G13" s="30"/>
      <c r="H13" s="30"/>
      <c r="I13" s="30"/>
      <c r="J13" s="4">
        <v>88</v>
      </c>
      <c r="K13" s="4">
        <v>90</v>
      </c>
      <c r="L13" s="4">
        <v>90</v>
      </c>
      <c r="M13" s="4">
        <v>87</v>
      </c>
      <c r="N13" s="4">
        <v>80</v>
      </c>
      <c r="O13" s="4">
        <v>90</v>
      </c>
      <c r="P13" s="10">
        <f t="shared" si="0"/>
        <v>87.5</v>
      </c>
    </row>
    <row r="14" spans="2:18" x14ac:dyDescent="0.25">
      <c r="B14" s="6">
        <f t="shared" si="1"/>
        <v>6</v>
      </c>
      <c r="C14" s="6" t="str">
        <f>'[1]Table006 (Page 3)'!B9</f>
        <v>191U0122</v>
      </c>
      <c r="D14" s="30" t="s">
        <v>55</v>
      </c>
      <c r="E14" s="30"/>
      <c r="F14" s="30"/>
      <c r="G14" s="30"/>
      <c r="H14" s="30"/>
      <c r="I14" s="30"/>
      <c r="J14" s="4">
        <v>85</v>
      </c>
      <c r="K14" s="4">
        <v>90</v>
      </c>
      <c r="L14" s="4">
        <v>90</v>
      </c>
      <c r="M14" s="4">
        <v>88</v>
      </c>
      <c r="N14" s="4">
        <v>88</v>
      </c>
      <c r="O14" s="4">
        <v>90</v>
      </c>
      <c r="P14" s="10">
        <f t="shared" si="0"/>
        <v>88.5</v>
      </c>
    </row>
    <row r="15" spans="2:18" x14ac:dyDescent="0.25">
      <c r="B15" s="6">
        <f t="shared" si="1"/>
        <v>7</v>
      </c>
      <c r="C15" s="6" t="str">
        <f>'[1]Table006 (Page 3)'!B10</f>
        <v>191U0124</v>
      </c>
      <c r="D15" s="30" t="s">
        <v>56</v>
      </c>
      <c r="E15" s="30"/>
      <c r="F15" s="30"/>
      <c r="G15" s="30"/>
      <c r="H15" s="30"/>
      <c r="I15" s="30"/>
      <c r="J15" s="4">
        <v>80</v>
      </c>
      <c r="K15" s="4">
        <v>70</v>
      </c>
      <c r="L15" s="4">
        <v>70</v>
      </c>
      <c r="M15" s="4">
        <v>70</v>
      </c>
      <c r="N15" s="4">
        <v>85</v>
      </c>
      <c r="O15" s="4">
        <v>80</v>
      </c>
      <c r="P15" s="10">
        <f t="shared" si="0"/>
        <v>75.833333333333329</v>
      </c>
    </row>
    <row r="16" spans="2:18" x14ac:dyDescent="0.25">
      <c r="B16" s="6">
        <f t="shared" si="1"/>
        <v>8</v>
      </c>
      <c r="C16" s="6" t="str">
        <f>'[1]Table006 (Page 3)'!B11</f>
        <v>191U0125</v>
      </c>
      <c r="D16" s="30" t="s">
        <v>57</v>
      </c>
      <c r="E16" s="30"/>
      <c r="F16" s="30"/>
      <c r="G16" s="30"/>
      <c r="H16" s="30"/>
      <c r="I16" s="30"/>
      <c r="J16" s="4">
        <v>88</v>
      </c>
      <c r="K16" s="4">
        <v>90</v>
      </c>
      <c r="L16" s="4">
        <v>90</v>
      </c>
      <c r="M16" s="4">
        <v>85</v>
      </c>
      <c r="N16" s="4">
        <v>80</v>
      </c>
      <c r="O16" s="4">
        <v>80</v>
      </c>
      <c r="P16" s="10">
        <f t="shared" si="0"/>
        <v>85.5</v>
      </c>
    </row>
    <row r="17" spans="2:16" x14ac:dyDescent="0.25">
      <c r="B17" s="6">
        <f t="shared" si="1"/>
        <v>9</v>
      </c>
      <c r="C17" s="6" t="str">
        <f>'[1]Table006 (Page 3)'!B12</f>
        <v>191U0135</v>
      </c>
      <c r="D17" s="30" t="s">
        <v>58</v>
      </c>
      <c r="E17" s="30"/>
      <c r="F17" s="30"/>
      <c r="G17" s="30"/>
      <c r="H17" s="30"/>
      <c r="I17" s="30"/>
      <c r="J17" s="4">
        <v>80</v>
      </c>
      <c r="K17" s="4">
        <v>80</v>
      </c>
      <c r="L17" s="4">
        <v>80</v>
      </c>
      <c r="M17" s="4">
        <v>80</v>
      </c>
      <c r="N17" s="4">
        <v>90</v>
      </c>
      <c r="O17" s="4">
        <v>80</v>
      </c>
      <c r="P17" s="10">
        <f t="shared" si="0"/>
        <v>81.666666666666671</v>
      </c>
    </row>
    <row r="18" spans="2:16" x14ac:dyDescent="0.25">
      <c r="B18" s="6">
        <f t="shared" si="1"/>
        <v>10</v>
      </c>
      <c r="C18" s="6" t="str">
        <f>'[1]Table006 (Page 3)'!B13</f>
        <v>191U0139</v>
      </c>
      <c r="D18" s="30" t="s">
        <v>59</v>
      </c>
      <c r="E18" s="30"/>
      <c r="F18" s="30"/>
      <c r="G18" s="30"/>
      <c r="H18" s="30"/>
      <c r="I18" s="30"/>
      <c r="J18" s="4">
        <v>90</v>
      </c>
      <c r="K18" s="4">
        <v>90</v>
      </c>
      <c r="L18" s="4">
        <v>90</v>
      </c>
      <c r="M18" s="4">
        <v>90</v>
      </c>
      <c r="N18" s="4">
        <v>90</v>
      </c>
      <c r="O18" s="4">
        <v>90</v>
      </c>
      <c r="P18" s="10">
        <f t="shared" si="0"/>
        <v>90</v>
      </c>
    </row>
    <row r="19" spans="2:16" x14ac:dyDescent="0.25">
      <c r="B19" s="6">
        <f t="shared" si="1"/>
        <v>11</v>
      </c>
      <c r="C19" s="6" t="str">
        <f>'[1]Table006 (Page 3)'!B14</f>
        <v>191U0143</v>
      </c>
      <c r="D19" s="30" t="s">
        <v>60</v>
      </c>
      <c r="E19" s="30"/>
      <c r="F19" s="30"/>
      <c r="G19" s="30"/>
      <c r="H19" s="30"/>
      <c r="I19" s="30"/>
      <c r="J19" s="4">
        <v>80</v>
      </c>
      <c r="K19" s="4">
        <v>70</v>
      </c>
      <c r="L19" s="4">
        <v>70</v>
      </c>
      <c r="M19" s="4">
        <v>80</v>
      </c>
      <c r="N19" s="4">
        <v>90</v>
      </c>
      <c r="O19" s="4">
        <v>80</v>
      </c>
      <c r="P19" s="10">
        <f t="shared" si="0"/>
        <v>78.333333333333329</v>
      </c>
    </row>
    <row r="20" spans="2:16" x14ac:dyDescent="0.25">
      <c r="B20" s="6">
        <f t="shared" si="1"/>
        <v>12</v>
      </c>
      <c r="C20" s="6" t="str">
        <f>'[1]Table006 (Page 3)'!B15</f>
        <v>191U0149</v>
      </c>
      <c r="D20" s="30" t="s">
        <v>61</v>
      </c>
      <c r="E20" s="30"/>
      <c r="F20" s="30"/>
      <c r="G20" s="30"/>
      <c r="H20" s="30"/>
      <c r="I20" s="30"/>
      <c r="J20" s="4">
        <v>85</v>
      </c>
      <c r="K20" s="4">
        <v>90</v>
      </c>
      <c r="L20" s="4">
        <v>90</v>
      </c>
      <c r="M20" s="4">
        <v>90</v>
      </c>
      <c r="N20" s="4">
        <v>90</v>
      </c>
      <c r="O20" s="4">
        <v>85</v>
      </c>
      <c r="P20" s="10">
        <f t="shared" si="0"/>
        <v>88.333333333333329</v>
      </c>
    </row>
    <row r="21" spans="2:16" x14ac:dyDescent="0.25">
      <c r="B21" s="6">
        <f t="shared" si="1"/>
        <v>13</v>
      </c>
      <c r="C21" s="6" t="str">
        <f>'[1]Table006 (Page 3)'!B16</f>
        <v>191U0150</v>
      </c>
      <c r="D21" s="30" t="s">
        <v>62</v>
      </c>
      <c r="E21" s="30"/>
      <c r="F21" s="30"/>
      <c r="G21" s="30"/>
      <c r="H21" s="30"/>
      <c r="I21" s="30"/>
      <c r="J21" s="4">
        <v>85</v>
      </c>
      <c r="K21" s="4">
        <v>90</v>
      </c>
      <c r="L21" s="4">
        <v>90</v>
      </c>
      <c r="M21" s="4">
        <v>90</v>
      </c>
      <c r="N21" s="4">
        <v>90</v>
      </c>
      <c r="O21" s="4">
        <v>95</v>
      </c>
      <c r="P21" s="10">
        <f t="shared" si="0"/>
        <v>90</v>
      </c>
    </row>
    <row r="22" spans="2:16" x14ac:dyDescent="0.25">
      <c r="B22" s="6">
        <f t="shared" si="1"/>
        <v>14</v>
      </c>
      <c r="C22" s="6" t="str">
        <f>'[1]Table006 (Page 3)'!B17</f>
        <v>181U0167</v>
      </c>
      <c r="D22" s="30" t="s">
        <v>63</v>
      </c>
      <c r="E22" s="30"/>
      <c r="F22" s="30"/>
      <c r="G22" s="30"/>
      <c r="H22" s="30"/>
      <c r="I22" s="30"/>
      <c r="J22" s="4">
        <v>90</v>
      </c>
      <c r="K22" s="4">
        <v>100</v>
      </c>
      <c r="L22" s="4">
        <v>100</v>
      </c>
      <c r="M22" s="4">
        <v>90</v>
      </c>
      <c r="N22" s="4">
        <v>100</v>
      </c>
      <c r="O22" s="4">
        <v>100</v>
      </c>
      <c r="P22" s="10">
        <f t="shared" si="0"/>
        <v>96.666666666666671</v>
      </c>
    </row>
    <row r="23" spans="2:16" x14ac:dyDescent="0.25">
      <c r="B23" s="6">
        <f t="shared" si="1"/>
        <v>15</v>
      </c>
      <c r="C23" s="6" t="str">
        <f>'[1]Table006 (Page 3)'!B18</f>
        <v>191U0153</v>
      </c>
      <c r="D23" s="30" t="s">
        <v>64</v>
      </c>
      <c r="E23" s="30"/>
      <c r="F23" s="30"/>
      <c r="G23" s="30"/>
      <c r="H23" s="30"/>
      <c r="I23" s="30"/>
      <c r="J23" s="4">
        <v>88</v>
      </c>
      <c r="K23" s="4">
        <v>90</v>
      </c>
      <c r="L23" s="4">
        <v>90</v>
      </c>
      <c r="M23" s="4">
        <v>88</v>
      </c>
      <c r="N23" s="4">
        <v>90</v>
      </c>
      <c r="O23" s="4">
        <v>88</v>
      </c>
      <c r="P23" s="10">
        <f t="shared" si="0"/>
        <v>89</v>
      </c>
    </row>
    <row r="24" spans="2:16" x14ac:dyDescent="0.25">
      <c r="B24" s="6">
        <f t="shared" si="1"/>
        <v>16</v>
      </c>
      <c r="C24" s="6" t="str">
        <f>'[1]Table006 (Page 3)'!B19</f>
        <v>191U0154</v>
      </c>
      <c r="D24" s="30" t="s">
        <v>65</v>
      </c>
      <c r="E24" s="30"/>
      <c r="F24" s="30"/>
      <c r="G24" s="30"/>
      <c r="H24" s="30"/>
      <c r="I24" s="30"/>
      <c r="J24" s="4">
        <v>88</v>
      </c>
      <c r="K24" s="4">
        <v>90</v>
      </c>
      <c r="L24" s="4">
        <v>90</v>
      </c>
      <c r="M24" s="4">
        <v>88</v>
      </c>
      <c r="N24" s="4">
        <v>90</v>
      </c>
      <c r="O24" s="4">
        <v>85</v>
      </c>
      <c r="P24" s="10">
        <f t="shared" si="0"/>
        <v>88.5</v>
      </c>
    </row>
    <row r="25" spans="2:16" x14ac:dyDescent="0.25">
      <c r="B25" s="6">
        <f t="shared" si="1"/>
        <v>17</v>
      </c>
      <c r="C25" s="6" t="str">
        <f>'[1]Table006 (Page 3)'!B20</f>
        <v>191U0163</v>
      </c>
      <c r="D25" s="30" t="s">
        <v>66</v>
      </c>
      <c r="E25" s="30"/>
      <c r="F25" s="30"/>
      <c r="G25" s="30"/>
      <c r="H25" s="30"/>
      <c r="I25" s="30"/>
      <c r="J25" s="4">
        <v>85</v>
      </c>
      <c r="K25" s="4">
        <v>90</v>
      </c>
      <c r="L25" s="4">
        <v>90</v>
      </c>
      <c r="M25" s="4">
        <v>88</v>
      </c>
      <c r="N25" s="4">
        <v>88</v>
      </c>
      <c r="O25" s="4">
        <v>90</v>
      </c>
      <c r="P25" s="10">
        <f t="shared" si="0"/>
        <v>88.5</v>
      </c>
    </row>
    <row r="26" spans="2:16" x14ac:dyDescent="0.25">
      <c r="B26" s="6">
        <f t="shared" si="1"/>
        <v>18</v>
      </c>
      <c r="C26" s="6"/>
      <c r="D26" s="19"/>
      <c r="E26" s="19"/>
      <c r="F26" s="19"/>
      <c r="G26" s="19"/>
      <c r="H26" s="19"/>
      <c r="I26" s="19"/>
      <c r="J26" s="4"/>
      <c r="K26" s="4"/>
      <c r="L26" s="4"/>
      <c r="M26" s="4"/>
      <c r="N26" s="4"/>
      <c r="O26" s="4"/>
      <c r="P26" s="10">
        <f t="shared" si="0"/>
        <v>0</v>
      </c>
    </row>
    <row r="27" spans="2:16" x14ac:dyDescent="0.25">
      <c r="B27" s="6">
        <f t="shared" si="1"/>
        <v>19</v>
      </c>
      <c r="C27" s="6"/>
      <c r="D27" s="19"/>
      <c r="E27" s="19"/>
      <c r="F27" s="19"/>
      <c r="G27" s="19"/>
      <c r="H27" s="19"/>
      <c r="I27" s="19"/>
      <c r="J27" s="4"/>
      <c r="K27" s="4"/>
      <c r="L27" s="4"/>
      <c r="M27" s="4"/>
      <c r="N27" s="4"/>
      <c r="O27" s="4"/>
      <c r="P27" s="10">
        <f t="shared" si="0"/>
        <v>0</v>
      </c>
    </row>
    <row r="28" spans="2:16" x14ac:dyDescent="0.25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4"/>
      <c r="K28" s="4"/>
      <c r="L28" s="4"/>
      <c r="M28" s="4"/>
      <c r="N28" s="4"/>
      <c r="O28" s="4"/>
      <c r="P28" s="10">
        <f t="shared" si="0"/>
        <v>0</v>
      </c>
    </row>
    <row r="29" spans="2:16" x14ac:dyDescent="0.25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10">
        <f t="shared" si="0"/>
        <v>0</v>
      </c>
    </row>
    <row r="30" spans="2:16" x14ac:dyDescent="0.25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10">
        <f t="shared" si="0"/>
        <v>0</v>
      </c>
    </row>
    <row r="31" spans="2:16" x14ac:dyDescent="0.25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10">
        <f t="shared" si="0"/>
        <v>0</v>
      </c>
    </row>
    <row r="32" spans="2:16" x14ac:dyDescent="0.2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10">
        <f t="shared" si="0"/>
        <v>0</v>
      </c>
    </row>
    <row r="33" spans="2:16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10">
        <f t="shared" si="0"/>
        <v>0</v>
      </c>
    </row>
    <row r="34" spans="2:16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10">
        <f t="shared" si="0"/>
        <v>0</v>
      </c>
    </row>
    <row r="35" spans="2:16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10">
        <f t="shared" si="0"/>
        <v>0</v>
      </c>
    </row>
    <row r="36" spans="2:16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10">
        <f t="shared" si="0"/>
        <v>0</v>
      </c>
    </row>
    <row r="37" spans="2:16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10">
        <f t="shared" si="0"/>
        <v>0</v>
      </c>
    </row>
    <row r="38" spans="2:16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10">
        <f t="shared" si="0"/>
        <v>0</v>
      </c>
    </row>
    <row r="39" spans="2:16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10">
        <f t="shared" si="0"/>
        <v>0</v>
      </c>
    </row>
    <row r="40" spans="2:16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10">
        <f t="shared" si="0"/>
        <v>0</v>
      </c>
    </row>
    <row r="41" spans="2:16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10">
        <f t="shared" si="0"/>
        <v>0</v>
      </c>
    </row>
    <row r="42" spans="2:16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10">
        <f t="shared" si="0"/>
        <v>0</v>
      </c>
    </row>
    <row r="43" spans="2:16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10">
        <f t="shared" si="0"/>
        <v>0</v>
      </c>
    </row>
    <row r="44" spans="2:16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10">
        <f t="shared" si="0"/>
        <v>0</v>
      </c>
    </row>
    <row r="45" spans="2:16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10">
        <f t="shared" si="0"/>
        <v>0</v>
      </c>
    </row>
    <row r="46" spans="2:16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10">
        <f t="shared" si="0"/>
        <v>0</v>
      </c>
    </row>
    <row r="47" spans="2:16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10">
        <f t="shared" si="0"/>
        <v>0</v>
      </c>
    </row>
    <row r="48" spans="2:16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10">
        <f t="shared" si="0"/>
        <v>0</v>
      </c>
    </row>
    <row r="49" spans="2:16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10">
        <f t="shared" si="0"/>
        <v>0</v>
      </c>
    </row>
    <row r="50" spans="2:16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10">
        <f t="shared" si="0"/>
        <v>0</v>
      </c>
    </row>
    <row r="51" spans="2:16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10">
        <f t="shared" si="0"/>
        <v>0</v>
      </c>
    </row>
    <row r="52" spans="2:16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10">
        <f t="shared" si="0"/>
        <v>0</v>
      </c>
    </row>
    <row r="53" spans="2:16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10">
        <f t="shared" si="0"/>
        <v>0</v>
      </c>
    </row>
    <row r="54" spans="2:16" x14ac:dyDescent="0.25">
      <c r="C54" s="18"/>
      <c r="D54" s="18"/>
      <c r="E54" s="1"/>
      <c r="H54" s="35" t="s">
        <v>19</v>
      </c>
      <c r="I54" s="35"/>
      <c r="J54" s="11">
        <f>COUNTIF(J9:J53,"&gt;=70")</f>
        <v>17</v>
      </c>
      <c r="K54" s="11">
        <f t="shared" ref="K54:O54" si="2">COUNTIF(K9:K53,"&gt;=70")</f>
        <v>17</v>
      </c>
      <c r="L54" s="11">
        <f t="shared" si="2"/>
        <v>17</v>
      </c>
      <c r="M54" s="11">
        <f t="shared" si="2"/>
        <v>17</v>
      </c>
      <c r="N54" s="11">
        <f t="shared" si="2"/>
        <v>17</v>
      </c>
      <c r="O54" s="11">
        <f t="shared" si="2"/>
        <v>17</v>
      </c>
      <c r="P54" s="15">
        <f t="shared" ref="P54" si="3">COUNTIF(P9:P48,"&gt;=70")</f>
        <v>17</v>
      </c>
    </row>
    <row r="55" spans="2:16" x14ac:dyDescent="0.25">
      <c r="C55" s="18"/>
      <c r="D55" s="18"/>
      <c r="E55" s="8"/>
      <c r="H55" s="36" t="s">
        <v>20</v>
      </c>
      <c r="I55" s="36"/>
      <c r="J55" s="12">
        <f>COUNTIF(J9:J53,"&lt;70")</f>
        <v>0</v>
      </c>
      <c r="K55" s="12">
        <f t="shared" ref="K55:P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28</v>
      </c>
    </row>
    <row r="56" spans="2:16" x14ac:dyDescent="0.25">
      <c r="C56" s="18"/>
      <c r="D56" s="18"/>
      <c r="E56" s="18"/>
      <c r="H56" s="36" t="s">
        <v>21</v>
      </c>
      <c r="I56" s="36"/>
      <c r="J56" s="12">
        <f>COUNT(J9:J53)</f>
        <v>17</v>
      </c>
      <c r="K56" s="12">
        <f t="shared" ref="K56:P56" si="5">COUNT(K9:K53)</f>
        <v>17</v>
      </c>
      <c r="L56" s="12">
        <f t="shared" si="5"/>
        <v>17</v>
      </c>
      <c r="M56" s="12">
        <f t="shared" si="5"/>
        <v>17</v>
      </c>
      <c r="N56" s="12">
        <f t="shared" si="5"/>
        <v>17</v>
      </c>
      <c r="O56" s="12">
        <f t="shared" si="5"/>
        <v>17</v>
      </c>
      <c r="P56" s="12">
        <f t="shared" si="5"/>
        <v>45</v>
      </c>
    </row>
    <row r="57" spans="2:16" x14ac:dyDescent="0.25">
      <c r="C57" s="18"/>
      <c r="D57" s="18"/>
      <c r="E57" s="1"/>
      <c r="H57" s="37" t="s">
        <v>16</v>
      </c>
      <c r="I57" s="37"/>
      <c r="J57" s="13">
        <f>J54/J56</f>
        <v>1</v>
      </c>
      <c r="K57" s="14">
        <f t="shared" ref="K57:P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1</v>
      </c>
      <c r="O57" s="14">
        <f t="shared" si="6"/>
        <v>1</v>
      </c>
      <c r="P57" s="14">
        <f t="shared" si="6"/>
        <v>0.37777777777777777</v>
      </c>
    </row>
    <row r="58" spans="2:16" x14ac:dyDescent="0.25">
      <c r="C58" s="18"/>
      <c r="D58" s="18"/>
      <c r="E58" s="1"/>
      <c r="H58" s="37" t="s">
        <v>17</v>
      </c>
      <c r="I58" s="37"/>
      <c r="J58" s="13">
        <f>J55/J56</f>
        <v>0</v>
      </c>
      <c r="K58" s="13">
        <f t="shared" ref="K58:P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0</v>
      </c>
      <c r="O58" s="14">
        <f t="shared" si="7"/>
        <v>0</v>
      </c>
      <c r="P58" s="14">
        <f t="shared" si="7"/>
        <v>0.62222222222222223</v>
      </c>
    </row>
    <row r="59" spans="2:16" x14ac:dyDescent="0.25">
      <c r="C59" s="18"/>
      <c r="D59" s="18"/>
      <c r="E59" s="8"/>
    </row>
    <row r="60" spans="2:16" x14ac:dyDescent="0.25">
      <c r="C60" s="1"/>
      <c r="D60" s="1"/>
      <c r="E60" s="8"/>
    </row>
    <row r="61" spans="2:16" x14ac:dyDescent="0.25">
      <c r="J61" s="38"/>
      <c r="K61" s="38"/>
      <c r="L61" s="38"/>
      <c r="M61" s="38"/>
      <c r="N61" s="38"/>
      <c r="O61" s="38"/>
      <c r="P61" s="38"/>
    </row>
    <row r="62" spans="2:16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84" zoomScaleNormal="84" workbookViewId="0">
      <selection activeCell="X10" sqref="X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147</v>
      </c>
      <c r="E4" s="39"/>
      <c r="F4" s="39"/>
      <c r="G4" s="39"/>
      <c r="I4" t="s">
        <v>1</v>
      </c>
      <c r="J4" s="24" t="s">
        <v>148</v>
      </c>
      <c r="K4" s="24"/>
      <c r="M4" t="s">
        <v>2</v>
      </c>
      <c r="N4" s="25">
        <v>45009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26</v>
      </c>
      <c r="E6" s="24"/>
      <c r="F6" s="24"/>
      <c r="G6" s="24"/>
      <c r="I6" s="18" t="s">
        <v>22</v>
      </c>
      <c r="J6" s="18"/>
      <c r="K6" s="33" t="s">
        <v>27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139</v>
      </c>
      <c r="D9" s="30" t="s">
        <v>131</v>
      </c>
      <c r="E9" s="30"/>
      <c r="F9" s="30"/>
      <c r="G9" s="30"/>
      <c r="H9" s="30"/>
      <c r="I9" s="30"/>
      <c r="J9" s="4">
        <v>70</v>
      </c>
      <c r="K9" s="4">
        <v>70</v>
      </c>
      <c r="L9" s="4">
        <v>70</v>
      </c>
      <c r="M9" s="4">
        <v>0</v>
      </c>
      <c r="N9" s="4">
        <v>0</v>
      </c>
      <c r="O9" s="4">
        <v>0</v>
      </c>
      <c r="P9" s="4">
        <v>0</v>
      </c>
      <c r="Q9" s="10">
        <f>SUM(J9:P9)/3</f>
        <v>70</v>
      </c>
    </row>
    <row r="10" spans="2:18" x14ac:dyDescent="0.25">
      <c r="B10" s="6">
        <f>B9+1</f>
        <v>2</v>
      </c>
      <c r="C10" s="6" t="s">
        <v>140</v>
      </c>
      <c r="D10" s="30" t="s">
        <v>51</v>
      </c>
      <c r="E10" s="30"/>
      <c r="F10" s="30"/>
      <c r="G10" s="30"/>
      <c r="H10" s="30"/>
      <c r="I10" s="30"/>
      <c r="J10" s="4">
        <v>70</v>
      </c>
      <c r="K10" s="4">
        <v>70</v>
      </c>
      <c r="L10" s="4">
        <v>70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53" si="0">SUM(J10:P10)/3</f>
        <v>70</v>
      </c>
    </row>
    <row r="11" spans="2:18" x14ac:dyDescent="0.25">
      <c r="B11" s="6">
        <f t="shared" ref="B11:B53" si="1">B10+1</f>
        <v>3</v>
      </c>
      <c r="C11" s="6" t="s">
        <v>141</v>
      </c>
      <c r="D11" s="30" t="s">
        <v>132</v>
      </c>
      <c r="E11" s="30"/>
      <c r="F11" s="30"/>
      <c r="G11" s="30"/>
      <c r="H11" s="30"/>
      <c r="I11" s="30"/>
      <c r="J11" s="4">
        <v>70</v>
      </c>
      <c r="K11" s="4">
        <v>80</v>
      </c>
      <c r="L11" s="4">
        <v>70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73.333333333333329</v>
      </c>
    </row>
    <row r="12" spans="2:18" x14ac:dyDescent="0.25">
      <c r="B12" s="6">
        <f t="shared" si="1"/>
        <v>4</v>
      </c>
      <c r="C12" s="6" t="s">
        <v>142</v>
      </c>
      <c r="D12" s="30" t="s">
        <v>133</v>
      </c>
      <c r="E12" s="30"/>
      <c r="F12" s="30"/>
      <c r="G12" s="30"/>
      <c r="H12" s="30"/>
      <c r="I12" s="30"/>
      <c r="J12" s="4">
        <v>90</v>
      </c>
      <c r="K12" s="4">
        <v>100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96.666666666666671</v>
      </c>
    </row>
    <row r="13" spans="2:18" x14ac:dyDescent="0.25">
      <c r="B13" s="6">
        <f t="shared" si="1"/>
        <v>5</v>
      </c>
      <c r="C13" s="6" t="s">
        <v>143</v>
      </c>
      <c r="D13" s="30" t="s">
        <v>134</v>
      </c>
      <c r="E13" s="30"/>
      <c r="F13" s="30"/>
      <c r="G13" s="30"/>
      <c r="H13" s="30"/>
      <c r="I13" s="30"/>
      <c r="J13" s="4">
        <v>70</v>
      </c>
      <c r="K13" s="4">
        <v>70</v>
      </c>
      <c r="L13" s="4">
        <v>70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70</v>
      </c>
    </row>
    <row r="14" spans="2:18" x14ac:dyDescent="0.25">
      <c r="B14" s="6">
        <f t="shared" si="1"/>
        <v>6</v>
      </c>
      <c r="C14" s="6" t="s">
        <v>114</v>
      </c>
      <c r="D14" s="30" t="s">
        <v>135</v>
      </c>
      <c r="E14" s="30"/>
      <c r="F14" s="30"/>
      <c r="G14" s="30"/>
      <c r="H14" s="30"/>
      <c r="I14" s="30"/>
      <c r="J14" s="4">
        <v>70</v>
      </c>
      <c r="K14" s="4">
        <v>70</v>
      </c>
      <c r="L14" s="4">
        <v>70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70</v>
      </c>
    </row>
    <row r="15" spans="2:18" x14ac:dyDescent="0.25">
      <c r="B15" s="6">
        <f t="shared" si="1"/>
        <v>7</v>
      </c>
      <c r="C15" s="6" t="s">
        <v>144</v>
      </c>
      <c r="D15" s="30" t="s">
        <v>136</v>
      </c>
      <c r="E15" s="30"/>
      <c r="F15" s="30"/>
      <c r="G15" s="30"/>
      <c r="H15" s="30"/>
      <c r="I15" s="30"/>
      <c r="J15" s="4">
        <v>70</v>
      </c>
      <c r="K15" s="4">
        <v>70</v>
      </c>
      <c r="L15" s="4">
        <v>70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70</v>
      </c>
    </row>
    <row r="16" spans="2:18" x14ac:dyDescent="0.25">
      <c r="B16" s="6">
        <f t="shared" si="1"/>
        <v>8</v>
      </c>
      <c r="C16" s="6" t="s">
        <v>145</v>
      </c>
      <c r="D16" s="30" t="s">
        <v>137</v>
      </c>
      <c r="E16" s="30"/>
      <c r="F16" s="30"/>
      <c r="G16" s="30"/>
      <c r="H16" s="30"/>
      <c r="I16" s="30"/>
      <c r="J16" s="4">
        <v>70</v>
      </c>
      <c r="K16" s="4">
        <v>70</v>
      </c>
      <c r="L16" s="4">
        <v>70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70</v>
      </c>
    </row>
    <row r="17" spans="2:17" x14ac:dyDescent="0.25">
      <c r="B17" s="6">
        <f t="shared" si="1"/>
        <v>9</v>
      </c>
      <c r="C17" s="6" t="s">
        <v>146</v>
      </c>
      <c r="D17" s="30" t="s">
        <v>138</v>
      </c>
      <c r="E17" s="30"/>
      <c r="F17" s="30"/>
      <c r="G17" s="30"/>
      <c r="H17" s="30"/>
      <c r="I17" s="30"/>
      <c r="J17" s="4">
        <v>90</v>
      </c>
      <c r="K17" s="4">
        <v>100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96.666666666666671</v>
      </c>
    </row>
    <row r="18" spans="2:17" x14ac:dyDescent="0.25">
      <c r="B18" s="6">
        <f t="shared" si="1"/>
        <v>10</v>
      </c>
      <c r="C18" s="6"/>
      <c r="D18" s="19"/>
      <c r="E18" s="19"/>
      <c r="F18" s="19"/>
      <c r="G18" s="19"/>
      <c r="H18" s="19"/>
      <c r="I18" s="19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19"/>
      <c r="E19" s="19"/>
      <c r="F19" s="19"/>
      <c r="G19" s="19"/>
      <c r="H19" s="19"/>
      <c r="I19" s="19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19"/>
      <c r="E20" s="19"/>
      <c r="F20" s="19"/>
      <c r="G20" s="19"/>
      <c r="H20" s="19"/>
      <c r="I20" s="19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/>
      <c r="D21" s="19"/>
      <c r="E21" s="19"/>
      <c r="F21" s="19"/>
      <c r="G21" s="19"/>
      <c r="H21" s="19"/>
      <c r="I21" s="19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/>
      <c r="D22" s="19"/>
      <c r="E22" s="19"/>
      <c r="F22" s="19"/>
      <c r="G22" s="19"/>
      <c r="H22" s="19"/>
      <c r="I22" s="19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/>
      <c r="D23" s="19"/>
      <c r="E23" s="19"/>
      <c r="F23" s="19"/>
      <c r="G23" s="19"/>
      <c r="H23" s="19"/>
      <c r="I23" s="19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/>
      <c r="D24" s="19"/>
      <c r="E24" s="19"/>
      <c r="F24" s="19"/>
      <c r="G24" s="19"/>
      <c r="H24" s="19"/>
      <c r="I24" s="19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19"/>
      <c r="E25" s="19"/>
      <c r="F25" s="19"/>
      <c r="G25" s="19"/>
      <c r="H25" s="19"/>
      <c r="I25" s="19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19"/>
      <c r="E26" s="19"/>
      <c r="F26" s="19"/>
      <c r="G26" s="19"/>
      <c r="H26" s="19"/>
      <c r="I26" s="19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19"/>
      <c r="E27" s="19"/>
      <c r="F27" s="19"/>
      <c r="G27" s="19"/>
      <c r="H27" s="19"/>
      <c r="I27" s="19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si="0"/>
        <v>0</v>
      </c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0"/>
        <v>0</v>
      </c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0"/>
        <v>0</v>
      </c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0"/>
        <v>0</v>
      </c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0"/>
        <v>0</v>
      </c>
    </row>
    <row r="54" spans="2:17" x14ac:dyDescent="0.25">
      <c r="C54" s="18"/>
      <c r="D54" s="18"/>
      <c r="E54" s="1"/>
      <c r="H54" s="35" t="s">
        <v>19</v>
      </c>
      <c r="I54" s="35"/>
      <c r="J54" s="11">
        <f>COUNTIF(J9:J53,"&gt;=70")</f>
        <v>9</v>
      </c>
      <c r="K54" s="11">
        <f t="shared" ref="K54:P54" si="2">COUNTIF(K9:K53,"&gt;=70")</f>
        <v>9</v>
      </c>
      <c r="L54" s="11">
        <f t="shared" si="2"/>
        <v>9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9</v>
      </c>
    </row>
    <row r="55" spans="2:17" x14ac:dyDescent="0.25">
      <c r="C55" s="18"/>
      <c r="D55" s="18"/>
      <c r="E55" s="8"/>
      <c r="H55" s="36" t="s">
        <v>20</v>
      </c>
      <c r="I55" s="36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9</v>
      </c>
      <c r="N55" s="12">
        <f t="shared" si="4"/>
        <v>9</v>
      </c>
      <c r="O55" s="12">
        <f t="shared" si="4"/>
        <v>9</v>
      </c>
      <c r="P55" s="12">
        <f t="shared" si="4"/>
        <v>9</v>
      </c>
      <c r="Q55" s="12">
        <f t="shared" si="4"/>
        <v>36</v>
      </c>
    </row>
    <row r="56" spans="2:17" x14ac:dyDescent="0.25">
      <c r="C56" s="18"/>
      <c r="D56" s="18"/>
      <c r="E56" s="18"/>
      <c r="H56" s="36" t="s">
        <v>21</v>
      </c>
      <c r="I56" s="36"/>
      <c r="J56" s="12">
        <f>COUNT(J9:J53)</f>
        <v>9</v>
      </c>
      <c r="K56" s="12">
        <f t="shared" ref="K56:Q56" si="5">COUNT(K9:K53)</f>
        <v>9</v>
      </c>
      <c r="L56" s="12">
        <f t="shared" si="5"/>
        <v>9</v>
      </c>
      <c r="M56" s="12">
        <f t="shared" si="5"/>
        <v>9</v>
      </c>
      <c r="N56" s="12">
        <f t="shared" si="5"/>
        <v>9</v>
      </c>
      <c r="O56" s="12">
        <f t="shared" si="5"/>
        <v>9</v>
      </c>
      <c r="P56" s="12">
        <f t="shared" si="5"/>
        <v>9</v>
      </c>
      <c r="Q56" s="12">
        <f t="shared" si="5"/>
        <v>45</v>
      </c>
    </row>
    <row r="57" spans="2:17" x14ac:dyDescent="0.25">
      <c r="C57" s="18"/>
      <c r="D57" s="18"/>
      <c r="E57" s="1"/>
      <c r="H57" s="37" t="s">
        <v>16</v>
      </c>
      <c r="I57" s="37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0.2</v>
      </c>
    </row>
    <row r="58" spans="2:17" x14ac:dyDescent="0.25">
      <c r="C58" s="18"/>
      <c r="D58" s="18"/>
      <c r="E58" s="1"/>
      <c r="H58" s="37" t="s">
        <v>17</v>
      </c>
      <c r="I58" s="37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0.8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S54" sqref="S5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/>
      <c r="E4" s="39"/>
      <c r="F4" s="39"/>
      <c r="G4" s="39"/>
      <c r="I4" t="s">
        <v>1</v>
      </c>
      <c r="J4" s="24"/>
      <c r="K4" s="24"/>
      <c r="M4" t="s">
        <v>2</v>
      </c>
      <c r="N4" s="25"/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/>
      <c r="E6" s="24"/>
      <c r="F6" s="24"/>
      <c r="G6" s="24"/>
      <c r="I6" s="18" t="s">
        <v>22</v>
      </c>
      <c r="J6" s="18"/>
      <c r="K6" s="33"/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9"/>
      <c r="E9" s="19"/>
      <c r="F9" s="19"/>
      <c r="G9" s="19"/>
      <c r="H9" s="19"/>
      <c r="I9" s="19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19"/>
      <c r="E10" s="19"/>
      <c r="F10" s="19"/>
      <c r="G10" s="19"/>
      <c r="H10" s="19"/>
      <c r="I10" s="19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19"/>
      <c r="E11" s="19"/>
      <c r="F11" s="19"/>
      <c r="G11" s="19"/>
      <c r="H11" s="19"/>
      <c r="I11" s="19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19"/>
      <c r="E12" s="19"/>
      <c r="F12" s="19"/>
      <c r="G12" s="19"/>
      <c r="H12" s="19"/>
      <c r="I12" s="19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19"/>
      <c r="E13" s="19"/>
      <c r="F13" s="19"/>
      <c r="G13" s="19"/>
      <c r="H13" s="19"/>
      <c r="I13" s="19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19"/>
      <c r="E14" s="19"/>
      <c r="F14" s="19"/>
      <c r="G14" s="19"/>
      <c r="H14" s="19"/>
      <c r="I14" s="19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19"/>
      <c r="E15" s="19"/>
      <c r="F15" s="19"/>
      <c r="G15" s="19"/>
      <c r="H15" s="19"/>
      <c r="I15" s="19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19"/>
      <c r="E16" s="19"/>
      <c r="F16" s="19"/>
      <c r="G16" s="19"/>
      <c r="H16" s="19"/>
      <c r="I16" s="19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19"/>
      <c r="E17" s="19"/>
      <c r="F17" s="19"/>
      <c r="G17" s="19"/>
      <c r="H17" s="19"/>
      <c r="I17" s="19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19"/>
      <c r="E18" s="19"/>
      <c r="F18" s="19"/>
      <c r="G18" s="19"/>
      <c r="H18" s="19"/>
      <c r="I18" s="19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19"/>
      <c r="E19" s="19"/>
      <c r="F19" s="19"/>
      <c r="G19" s="19"/>
      <c r="H19" s="19"/>
      <c r="I19" s="19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19"/>
      <c r="E20" s="19"/>
      <c r="F20" s="19"/>
      <c r="G20" s="19"/>
      <c r="H20" s="19"/>
      <c r="I20" s="19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19"/>
      <c r="E21" s="19"/>
      <c r="F21" s="19"/>
      <c r="G21" s="19"/>
      <c r="H21" s="19"/>
      <c r="I21" s="19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19"/>
      <c r="E22" s="19"/>
      <c r="F22" s="19"/>
      <c r="G22" s="19"/>
      <c r="H22" s="19"/>
      <c r="I22" s="19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19"/>
      <c r="E23" s="19"/>
      <c r="F23" s="19"/>
      <c r="G23" s="19"/>
      <c r="H23" s="19"/>
      <c r="I23" s="19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19"/>
      <c r="E24" s="19"/>
      <c r="F24" s="19"/>
      <c r="G24" s="19"/>
      <c r="H24" s="19"/>
      <c r="I24" s="19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19"/>
      <c r="E25" s="19"/>
      <c r="F25" s="19"/>
      <c r="G25" s="19"/>
      <c r="H25" s="19"/>
      <c r="I25" s="19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19"/>
      <c r="E26" s="19"/>
      <c r="F26" s="19"/>
      <c r="G26" s="19"/>
      <c r="H26" s="19"/>
      <c r="I26" s="19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19"/>
      <c r="E27" s="19"/>
      <c r="F27" s="19"/>
      <c r="G27" s="19"/>
      <c r="H27" s="19"/>
      <c r="I27" s="19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8"/>
      <c r="D54" s="18"/>
      <c r="E54" s="1"/>
      <c r="H54" s="35" t="s">
        <v>19</v>
      </c>
      <c r="I54" s="35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8"/>
      <c r="D55" s="18"/>
      <c r="E55" s="8"/>
      <c r="H55" s="36" t="s">
        <v>20</v>
      </c>
      <c r="I55" s="36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8"/>
      <c r="D56" s="18"/>
      <c r="E56" s="18"/>
      <c r="H56" s="36" t="s">
        <v>21</v>
      </c>
      <c r="I56" s="36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8"/>
      <c r="D57" s="18"/>
      <c r="E57" s="1"/>
      <c r="H57" s="37" t="s">
        <v>16</v>
      </c>
      <c r="I57" s="37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8"/>
      <c r="D58" s="18"/>
      <c r="E58" s="1"/>
      <c r="H58" s="37" t="s">
        <v>17</v>
      </c>
      <c r="I58" s="37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MANUFACTURA AVANZADA</vt:lpstr>
      <vt:lpstr>FORM Y EVAL DE PROYECTOS 802-A</vt:lpstr>
      <vt:lpstr>FORM Y EVAL DE PROYECTOS 802-B</vt:lpstr>
      <vt:lpstr>TALLER DE INVESTIGACIÓN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Joel chipol</cp:lastModifiedBy>
  <cp:lastPrinted>2023-03-21T15:13:53Z</cp:lastPrinted>
  <dcterms:created xsi:type="dcterms:W3CDTF">2023-03-14T19:16:59Z</dcterms:created>
  <dcterms:modified xsi:type="dcterms:W3CDTF">2023-06-28T21:20:05Z</dcterms:modified>
</cp:coreProperties>
</file>