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2023\febrero-julio\SGI\DOCENCIA\"/>
    </mc:Choice>
  </mc:AlternateContent>
  <xr:revisionPtr revIDLastSave="0" documentId="13_ncr:1_{09334A87-3AAB-4A7C-B855-D0D739139BF0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E18" i="2" l="1"/>
  <c r="D18" i="2"/>
  <c r="C18" i="2"/>
  <c r="A18" i="2"/>
  <c r="N28" i="2"/>
  <c r="M28" i="2"/>
  <c r="F28" i="2"/>
  <c r="G28" i="2"/>
  <c r="H28" i="2"/>
  <c r="J28" i="2"/>
  <c r="K28" i="2"/>
  <c r="L28" i="2"/>
  <c r="M28" i="1" l="1"/>
  <c r="N28" i="1"/>
  <c r="F28" i="1"/>
  <c r="G28" i="1"/>
  <c r="H28" i="1"/>
  <c r="J28" i="1"/>
  <c r="K28" i="1"/>
  <c r="E28" i="1"/>
  <c r="L28" i="1" s="1"/>
  <c r="I17" i="1"/>
  <c r="I14" i="1"/>
  <c r="I15" i="1"/>
  <c r="I18" i="1"/>
  <c r="N28" i="5"/>
  <c r="M28" i="5"/>
  <c r="K28" i="5"/>
  <c r="G28" i="5"/>
  <c r="F28" i="5"/>
  <c r="E18" i="5"/>
  <c r="D18" i="5"/>
  <c r="C18" i="5"/>
  <c r="A18" i="5"/>
  <c r="E17" i="5"/>
  <c r="H17" i="5" s="1"/>
  <c r="D17" i="5"/>
  <c r="C17" i="5"/>
  <c r="A17" i="5"/>
  <c r="E16" i="5"/>
  <c r="H16" i="5" s="1"/>
  <c r="D16" i="5"/>
  <c r="C16" i="5"/>
  <c r="A16" i="5"/>
  <c r="E15" i="5"/>
  <c r="H15" i="5" s="1"/>
  <c r="D15" i="5"/>
  <c r="C15" i="5"/>
  <c r="A15" i="5"/>
  <c r="E14" i="5"/>
  <c r="E28" i="5" s="1"/>
  <c r="D14" i="5"/>
  <c r="C14" i="5"/>
  <c r="A14" i="5"/>
  <c r="B10" i="5"/>
  <c r="B37" i="5" s="1"/>
  <c r="L8" i="5"/>
  <c r="H8" i="5"/>
  <c r="E8" i="5"/>
  <c r="E18" i="4"/>
  <c r="D18" i="4"/>
  <c r="C18" i="4"/>
  <c r="A18" i="4"/>
  <c r="E17" i="4"/>
  <c r="I17" i="4" s="1"/>
  <c r="D17" i="4"/>
  <c r="C17" i="4"/>
  <c r="A17" i="4"/>
  <c r="E16" i="4"/>
  <c r="I16" i="4" s="1"/>
  <c r="D16" i="4"/>
  <c r="C16" i="4"/>
  <c r="A16" i="4"/>
  <c r="E15" i="4"/>
  <c r="I15" i="4" s="1"/>
  <c r="D15" i="4"/>
  <c r="C15" i="4"/>
  <c r="A15" i="4"/>
  <c r="E14" i="4"/>
  <c r="I14" i="4" s="1"/>
  <c r="D14" i="4"/>
  <c r="C14" i="4"/>
  <c r="A14" i="4"/>
  <c r="B10" i="4"/>
  <c r="B37" i="4" s="1"/>
  <c r="L8" i="4"/>
  <c r="H8" i="4"/>
  <c r="E8" i="4"/>
  <c r="E18" i="3"/>
  <c r="D18" i="3"/>
  <c r="C18" i="3"/>
  <c r="A18" i="3"/>
  <c r="E17" i="3"/>
  <c r="I17" i="3" s="1"/>
  <c r="D17" i="3"/>
  <c r="C17" i="3"/>
  <c r="A17" i="3"/>
  <c r="E16" i="3"/>
  <c r="I16" i="3" s="1"/>
  <c r="D16" i="3"/>
  <c r="C16" i="3"/>
  <c r="A16" i="3"/>
  <c r="I15" i="3"/>
  <c r="E15" i="3"/>
  <c r="D15" i="3"/>
  <c r="C15" i="3"/>
  <c r="A15" i="3"/>
  <c r="E14" i="3"/>
  <c r="I14" i="3" s="1"/>
  <c r="D14" i="3"/>
  <c r="C14" i="3"/>
  <c r="A14" i="3"/>
  <c r="B10" i="3"/>
  <c r="B37" i="3" s="1"/>
  <c r="L8" i="3"/>
  <c r="H8" i="3"/>
  <c r="E8" i="3"/>
  <c r="E17" i="2"/>
  <c r="D17" i="2"/>
  <c r="C17" i="2"/>
  <c r="A17" i="2"/>
  <c r="E16" i="2"/>
  <c r="D16" i="2"/>
  <c r="C16" i="2"/>
  <c r="A16" i="2"/>
  <c r="E15" i="2"/>
  <c r="D15" i="2"/>
  <c r="C15" i="2"/>
  <c r="A15" i="2"/>
  <c r="E14" i="2"/>
  <c r="D14" i="2"/>
  <c r="C14" i="2"/>
  <c r="A14" i="2"/>
  <c r="B10" i="2"/>
  <c r="B37" i="2" s="1"/>
  <c r="L8" i="2"/>
  <c r="H8" i="2"/>
  <c r="E8" i="2"/>
  <c r="B37" i="1"/>
  <c r="I16" i="1"/>
  <c r="I28" i="1" l="1"/>
  <c r="I28" i="2"/>
  <c r="E28" i="2"/>
  <c r="I28" i="5"/>
  <c r="J28" i="5" s="1"/>
  <c r="L28" i="5"/>
  <c r="H28" i="5"/>
  <c r="I14" i="5"/>
  <c r="J14" i="5" s="1"/>
  <c r="L14" i="5"/>
  <c r="I15" i="5"/>
  <c r="J15" i="5" s="1"/>
  <c r="L15" i="5"/>
  <c r="I16" i="5"/>
  <c r="J16" i="5" s="1"/>
  <c r="L16" i="5"/>
  <c r="I17" i="5"/>
  <c r="J17" i="5" s="1"/>
  <c r="L17" i="5"/>
  <c r="H14" i="5"/>
</calcChain>
</file>

<file path=xl/sharedStrings.xml><?xml version="1.0" encoding="utf-8"?>
<sst xmlns="http://schemas.openxmlformats.org/spreadsheetml/2006/main" count="189" uniqueCount="55">
  <si>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</si>
  <si>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</si>
  <si>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</si>
  <si>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</si>
  <si>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</si>
  <si>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</si>
  <si>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</si>
  <si>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</si>
  <si>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</si>
  <si>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PROFESORA: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</si>
  <si>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</si>
  <si>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</si>
  <si>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</si>
  <si>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</si>
  <si>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</si>
  <si>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</si>
  <si>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</si>
  <si>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</si>
  <si>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</si>
  <si>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</si>
  <si>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</si>
  <si>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</si>
  <si>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</si>
  <si>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</si>
  <si>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</si>
  <si>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-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</si>
  <si>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</si>
  <si>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</si>
  <si>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</si>
  <si>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</si>
  <si>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</si>
  <si>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ISC. MARÍA ELENA MORALES BENÍTEZ</t>
  </si>
  <si>
    <t>PROFESOR (A):</t>
  </si>
  <si>
    <t>EN SISTEMAS COMPUTACIONALES</t>
  </si>
  <si>
    <t>Final</t>
  </si>
  <si>
    <t>LENGUAJES Y AUTOMATAS II</t>
  </si>
  <si>
    <t>MASI ENEIDA YAZMIN HONORATO RODRIGUEZ</t>
  </si>
  <si>
    <t>II</t>
  </si>
  <si>
    <t>S/E</t>
  </si>
  <si>
    <t>1°</t>
  </si>
  <si>
    <t>ISIC</t>
  </si>
  <si>
    <t>2°</t>
  </si>
  <si>
    <t>3°</t>
  </si>
  <si>
    <t>4°</t>
  </si>
  <si>
    <t>III</t>
  </si>
  <si>
    <t>TOPICOS DE INTELIGENCIA DE NEGOCIOS II</t>
  </si>
  <si>
    <t>PROGRAMACION ORIENTADA A OBJETOS</t>
  </si>
  <si>
    <t>INTELIGENCIA ARTIFICIAL</t>
  </si>
  <si>
    <t>FUNDAMENTOS DE BASE DE DATOS</t>
  </si>
  <si>
    <t>404A</t>
  </si>
  <si>
    <t>804A</t>
  </si>
  <si>
    <t>604A</t>
  </si>
  <si>
    <t>204C</t>
  </si>
  <si>
    <t>TIN</t>
  </si>
  <si>
    <t>FEBRERO -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</si>
</sst>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>
    <font>
      <sz val="11"/>
      <color theme="1"/>
      <name val="Calibri"/>
      <scheme val="minor"/>
    </font>
    <font>
      <sz val="10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sz val="11"/>
      <name val="Calibri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10" fontId="1" fillId="2" borderId="14" xfId="0" applyNumberFormat="1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 vertical="center"/>
    </xf>
    <xf numFmtId="0" fontId="1" fillId="2" borderId="14" xfId="1" applyNumberFormat="1" applyFont="1" applyFill="1" applyBorder="1" applyAlignment="1">
      <alignment horizontal="center" vertical="center"/>
    </xf>
    <xf numFmtId="10" fontId="1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4" workbookViewId="0">
      <selection activeCell="A17" sqref="A17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9.42578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46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1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31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47" t="s">
        <v>3</v>
      </c>
      <c r="B6" s="28"/>
      <c r="C6" s="28"/>
      <c r="D6" s="28"/>
      <c r="E6" s="48" t="s">
        <v>4</v>
      </c>
      <c r="F6" s="33"/>
      <c r="G6" s="33"/>
      <c r="H6" s="33"/>
      <c r="I6" s="3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34" t="s">
        <v>39</v>
      </c>
      <c r="C8" s="33"/>
      <c r="D8" s="6" t="s">
        <v>6</v>
      </c>
      <c r="E8" s="7">
        <v>5</v>
      </c>
      <c r="F8" s="1"/>
      <c r="G8" s="4" t="s">
        <v>7</v>
      </c>
      <c r="H8" s="7">
        <v>5</v>
      </c>
      <c r="I8" s="43" t="s">
        <v>8</v>
      </c>
      <c r="J8" s="28"/>
      <c r="K8" s="28"/>
      <c r="L8" s="34" t="s">
        <v>54</v>
      </c>
      <c r="M8" s="33"/>
      <c r="N8" s="3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9</v>
      </c>
      <c r="B10" s="34" t="s">
        <v>36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6" t="s">
        <v>10</v>
      </c>
      <c r="B12" s="38" t="s">
        <v>11</v>
      </c>
      <c r="C12" s="38" t="s">
        <v>12</v>
      </c>
      <c r="D12" s="40" t="s">
        <v>13</v>
      </c>
      <c r="E12" s="40" t="s">
        <v>14</v>
      </c>
      <c r="F12" s="44" t="s">
        <v>15</v>
      </c>
      <c r="G12" s="45"/>
      <c r="H12" s="40" t="s">
        <v>16</v>
      </c>
      <c r="I12" s="40" t="s">
        <v>17</v>
      </c>
      <c r="J12" s="40" t="s">
        <v>18</v>
      </c>
      <c r="K12" s="40" t="s">
        <v>19</v>
      </c>
      <c r="L12" s="40" t="s">
        <v>20</v>
      </c>
      <c r="M12" s="40" t="s">
        <v>21</v>
      </c>
      <c r="N12" s="41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7"/>
      <c r="B13" s="39"/>
      <c r="C13" s="39"/>
      <c r="D13" s="39"/>
      <c r="E13" s="39"/>
      <c r="F13" s="9" t="s">
        <v>23</v>
      </c>
      <c r="G13" s="9" t="s">
        <v>24</v>
      </c>
      <c r="H13" s="39"/>
      <c r="I13" s="39"/>
      <c r="J13" s="39"/>
      <c r="K13" s="39"/>
      <c r="L13" s="39"/>
      <c r="M13" s="39"/>
      <c r="N13" s="4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2.5" customHeight="1">
      <c r="A14" s="10" t="s">
        <v>45</v>
      </c>
      <c r="B14" s="11" t="s">
        <v>22</v>
      </c>
      <c r="C14" s="11" t="s">
        <v>53</v>
      </c>
      <c r="D14" s="11" t="s">
        <v>40</v>
      </c>
      <c r="E14" s="11">
        <v>6</v>
      </c>
      <c r="F14" s="11">
        <v>4</v>
      </c>
      <c r="G14" s="11"/>
      <c r="H14" s="12"/>
      <c r="I14" s="11">
        <f>(E14-SUM(F14:G14))-K14</f>
        <v>2</v>
      </c>
      <c r="J14" s="12"/>
      <c r="K14" s="11">
        <v>0</v>
      </c>
      <c r="L14" s="12">
        <v>0</v>
      </c>
      <c r="M14" s="11">
        <v>52</v>
      </c>
      <c r="N14" s="25">
        <v>0.67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0" t="s">
        <v>46</v>
      </c>
      <c r="B15" s="11" t="s">
        <v>22</v>
      </c>
      <c r="C15" s="11" t="s">
        <v>52</v>
      </c>
      <c r="D15" s="11" t="s">
        <v>40</v>
      </c>
      <c r="E15" s="11">
        <v>16</v>
      </c>
      <c r="F15" s="11">
        <v>7</v>
      </c>
      <c r="G15" s="11"/>
      <c r="H15" s="12"/>
      <c r="I15" s="11">
        <f t="shared" ref="I15:I18" si="0">(E15-SUM(F15:G15))-K15</f>
        <v>9</v>
      </c>
      <c r="J15" s="12"/>
      <c r="K15" s="11">
        <v>0</v>
      </c>
      <c r="L15" s="12">
        <v>0</v>
      </c>
      <c r="M15" s="11">
        <v>38</v>
      </c>
      <c r="N15" s="13">
        <v>0.4375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0" t="s">
        <v>35</v>
      </c>
      <c r="B16" s="11" t="s">
        <v>38</v>
      </c>
      <c r="C16" s="11" t="s">
        <v>51</v>
      </c>
      <c r="D16" s="11" t="s">
        <v>40</v>
      </c>
      <c r="E16" s="11">
        <v>14</v>
      </c>
      <c r="F16" s="11"/>
      <c r="G16" s="11"/>
      <c r="H16" s="12"/>
      <c r="I16" s="11">
        <f t="shared" si="0"/>
        <v>14</v>
      </c>
      <c r="J16" s="12"/>
      <c r="K16" s="11">
        <v>0</v>
      </c>
      <c r="L16" s="12"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0" t="s">
        <v>47</v>
      </c>
      <c r="B17" s="11" t="s">
        <v>22</v>
      </c>
      <c r="C17" s="11" t="s">
        <v>50</v>
      </c>
      <c r="D17" s="11" t="s">
        <v>40</v>
      </c>
      <c r="E17" s="11">
        <v>14</v>
      </c>
      <c r="F17" s="11">
        <v>11</v>
      </c>
      <c r="G17" s="11"/>
      <c r="H17" s="12"/>
      <c r="I17" s="11">
        <f t="shared" si="0"/>
        <v>3</v>
      </c>
      <c r="J17" s="12"/>
      <c r="K17" s="11">
        <v>0</v>
      </c>
      <c r="L17" s="12">
        <v>0</v>
      </c>
      <c r="M17" s="11">
        <v>59</v>
      </c>
      <c r="N17" s="25">
        <v>0.79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0" t="s">
        <v>48</v>
      </c>
      <c r="B18" s="11" t="s">
        <v>22</v>
      </c>
      <c r="C18" s="11" t="s">
        <v>49</v>
      </c>
      <c r="D18" s="11" t="s">
        <v>40</v>
      </c>
      <c r="E18" s="11">
        <v>18</v>
      </c>
      <c r="F18" s="11">
        <v>11</v>
      </c>
      <c r="G18" s="11"/>
      <c r="H18" s="12"/>
      <c r="I18" s="11">
        <f t="shared" si="0"/>
        <v>7</v>
      </c>
      <c r="J18" s="12"/>
      <c r="K18" s="11">
        <v>0</v>
      </c>
      <c r="L18" s="12">
        <v>0</v>
      </c>
      <c r="M18" s="11">
        <v>53</v>
      </c>
      <c r="N18" s="13">
        <v>0.61109999999999998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5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5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5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5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5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5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5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5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5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thickBot="1">
      <c r="A28" s="16" t="s">
        <v>26</v>
      </c>
      <c r="B28" s="17"/>
      <c r="C28" s="17"/>
      <c r="D28" s="17"/>
      <c r="E28" s="17">
        <f>SUM(E14:E27)</f>
        <v>68</v>
      </c>
      <c r="F28" s="17">
        <f t="shared" ref="F28:K28" si="1">SUM(F14:F27)</f>
        <v>33</v>
      </c>
      <c r="G28" s="17">
        <f t="shared" si="1"/>
        <v>0</v>
      </c>
      <c r="H28" s="17">
        <f t="shared" si="1"/>
        <v>0</v>
      </c>
      <c r="I28" s="17">
        <f t="shared" si="1"/>
        <v>35</v>
      </c>
      <c r="J28" s="17">
        <f t="shared" si="1"/>
        <v>0</v>
      </c>
      <c r="K28" s="17">
        <f t="shared" si="1"/>
        <v>0</v>
      </c>
      <c r="L28" s="22">
        <f>K28/E28</f>
        <v>0</v>
      </c>
      <c r="M28" s="17">
        <f>AVERAGE(M14:M27)</f>
        <v>50.5</v>
      </c>
      <c r="N28" s="22">
        <f>AVERAGE(N14:N27)</f>
        <v>0.62714999999999999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29" t="s">
        <v>27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30" t="s">
        <v>28</v>
      </c>
      <c r="C33" s="28"/>
      <c r="D33" s="28"/>
      <c r="E33" s="1"/>
      <c r="F33" s="1"/>
      <c r="G33" s="31" t="s">
        <v>29</v>
      </c>
      <c r="H33" s="28"/>
      <c r="I33" s="28"/>
      <c r="J33" s="28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32"/>
      <c r="C34" s="33"/>
      <c r="D34" s="33"/>
      <c r="E34" s="1"/>
      <c r="F34" s="1"/>
      <c r="G34" s="34"/>
      <c r="H34" s="33"/>
      <c r="I34" s="33"/>
      <c r="J34" s="3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35" t="s">
        <v>30</v>
      </c>
      <c r="B35" s="28"/>
      <c r="C35" s="8"/>
      <c r="D35" s="1"/>
      <c r="E35" s="35"/>
      <c r="F35" s="28"/>
      <c r="G35" s="28"/>
      <c r="H35" s="2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26" t="str">
        <f>B10</f>
        <v>MASI ENEIDA YAZMIN HONORATO RODRIGUEZ</v>
      </c>
      <c r="C37" s="27"/>
      <c r="D37" s="27"/>
      <c r="E37" s="21"/>
      <c r="F37" s="21"/>
      <c r="G37" s="26" t="s">
        <v>31</v>
      </c>
      <c r="H37" s="28"/>
      <c r="I37" s="28"/>
      <c r="J37" s="28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A2" workbookViewId="0">
      <selection activeCell="M14" sqref="M14:N17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46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1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31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47" t="s">
        <v>3</v>
      </c>
      <c r="B6" s="28"/>
      <c r="C6" s="28"/>
      <c r="D6" s="28"/>
      <c r="E6" s="48" t="s">
        <v>4</v>
      </c>
      <c r="F6" s="33"/>
      <c r="G6" s="33"/>
      <c r="H6" s="33"/>
      <c r="I6" s="3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34" t="s">
        <v>41</v>
      </c>
      <c r="C8" s="33"/>
      <c r="D8" s="6" t="s">
        <v>6</v>
      </c>
      <c r="E8" s="5">
        <f>'1'!E8</f>
        <v>5</v>
      </c>
      <c r="G8" s="4" t="s">
        <v>7</v>
      </c>
      <c r="H8" s="5">
        <f>'1'!H8</f>
        <v>5</v>
      </c>
      <c r="I8" s="43" t="s">
        <v>8</v>
      </c>
      <c r="J8" s="28"/>
      <c r="K8" s="28"/>
      <c r="L8" s="34" t="str">
        <f>'1'!L8</f>
        <v>FEBRERO - JULIO 2023</v>
      </c>
      <c r="M8" s="33"/>
      <c r="N8" s="3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32</v>
      </c>
      <c r="B10" s="34" t="str">
        <f>'1'!B10</f>
        <v>MASI ENEIDA YAZMIN HONORATO RODRIGUEZ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6" t="s">
        <v>10</v>
      </c>
      <c r="B12" s="38" t="s">
        <v>11</v>
      </c>
      <c r="C12" s="38" t="s">
        <v>12</v>
      </c>
      <c r="D12" s="40" t="s">
        <v>13</v>
      </c>
      <c r="E12" s="40" t="s">
        <v>14</v>
      </c>
      <c r="F12" s="44" t="s">
        <v>15</v>
      </c>
      <c r="G12" s="45"/>
      <c r="H12" s="40" t="s">
        <v>16</v>
      </c>
      <c r="I12" s="40" t="s">
        <v>17</v>
      </c>
      <c r="J12" s="40" t="s">
        <v>18</v>
      </c>
      <c r="K12" s="40" t="s">
        <v>19</v>
      </c>
      <c r="L12" s="40" t="s">
        <v>20</v>
      </c>
      <c r="M12" s="40" t="s">
        <v>21</v>
      </c>
      <c r="N12" s="41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7"/>
      <c r="B13" s="39"/>
      <c r="C13" s="39"/>
      <c r="D13" s="39"/>
      <c r="E13" s="39"/>
      <c r="F13" s="9" t="s">
        <v>23</v>
      </c>
      <c r="G13" s="9" t="s">
        <v>24</v>
      </c>
      <c r="H13" s="39"/>
      <c r="I13" s="39"/>
      <c r="J13" s="39"/>
      <c r="K13" s="39"/>
      <c r="L13" s="39"/>
      <c r="M13" s="39"/>
      <c r="N13" s="4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9.25" customHeight="1">
      <c r="A14" s="11" t="str">
        <f>'1'!A14</f>
        <v>TOPICOS DE INTELIGENCIA DE NEGOCIOS II</v>
      </c>
      <c r="B14" s="11" t="s">
        <v>22</v>
      </c>
      <c r="C14" s="11" t="str">
        <f>'1'!C14</f>
        <v>TIN</v>
      </c>
      <c r="D14" s="11" t="str">
        <f>'1'!D14</f>
        <v>ISIC</v>
      </c>
      <c r="E14" s="11">
        <f>'1'!E14</f>
        <v>6</v>
      </c>
      <c r="F14" s="11"/>
      <c r="G14" s="11"/>
      <c r="H14" s="12"/>
      <c r="I14" s="11"/>
      <c r="J14" s="12"/>
      <c r="K14" s="11">
        <v>0</v>
      </c>
      <c r="L14" s="12">
        <v>0</v>
      </c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1" t="str">
        <f>'1'!A15</f>
        <v>PROGRAMACION ORIENTADA A OBJETOS</v>
      </c>
      <c r="B15" s="11" t="s">
        <v>37</v>
      </c>
      <c r="C15" s="11" t="str">
        <f>'1'!C15</f>
        <v>204C</v>
      </c>
      <c r="D15" s="11" t="str">
        <f>'1'!D15</f>
        <v>ISIC</v>
      </c>
      <c r="E15" s="11">
        <f>'1'!E15</f>
        <v>16</v>
      </c>
      <c r="F15" s="11"/>
      <c r="G15" s="11"/>
      <c r="H15" s="12"/>
      <c r="I15" s="11"/>
      <c r="J15" s="12"/>
      <c r="K15" s="11">
        <v>0</v>
      </c>
      <c r="L15" s="12">
        <v>0</v>
      </c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1" t="str">
        <f>'1'!A16</f>
        <v>LENGUAJES Y AUTOMATAS II</v>
      </c>
      <c r="B16" s="11" t="s">
        <v>44</v>
      </c>
      <c r="C16" s="11" t="str">
        <f>'1'!C16</f>
        <v>604A</v>
      </c>
      <c r="D16" s="11" t="str">
        <f>'1'!D16</f>
        <v>ISIC</v>
      </c>
      <c r="E16" s="11">
        <f>'1'!E16</f>
        <v>14</v>
      </c>
      <c r="F16" s="11"/>
      <c r="G16" s="11"/>
      <c r="H16" s="12"/>
      <c r="I16" s="11"/>
      <c r="J16" s="12"/>
      <c r="K16" s="11">
        <v>0</v>
      </c>
      <c r="L16" s="12"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1" t="str">
        <f>'1'!A17</f>
        <v>INTELIGENCIA ARTIFICIAL</v>
      </c>
      <c r="B17" s="11" t="s">
        <v>22</v>
      </c>
      <c r="C17" s="11" t="str">
        <f>'1'!C17</f>
        <v>804A</v>
      </c>
      <c r="D17" s="11" t="str">
        <f>'1'!D17</f>
        <v>ISIC</v>
      </c>
      <c r="E17" s="11">
        <f>'1'!E17</f>
        <v>14</v>
      </c>
      <c r="F17" s="11"/>
      <c r="G17" s="11"/>
      <c r="H17" s="12"/>
      <c r="I17" s="11"/>
      <c r="J17" s="12"/>
      <c r="K17" s="11">
        <v>0</v>
      </c>
      <c r="L17" s="12">
        <v>0</v>
      </c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1" t="str">
        <f>'1'!A18</f>
        <v>FUNDAMENTOS DE BASE DE DATOS</v>
      </c>
      <c r="B18" s="11"/>
      <c r="C18" s="11" t="str">
        <f>'1'!C18</f>
        <v>404A</v>
      </c>
      <c r="D18" s="11" t="str">
        <f>'1'!D18</f>
        <v>ISIC</v>
      </c>
      <c r="E18" s="11">
        <f>'1'!E18</f>
        <v>18</v>
      </c>
      <c r="F18" s="11"/>
      <c r="G18" s="11"/>
      <c r="H18" s="12"/>
      <c r="I18" s="11"/>
      <c r="J18" s="12"/>
      <c r="K18" s="11"/>
      <c r="L18" s="12"/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26</v>
      </c>
      <c r="B28" s="17"/>
      <c r="C28" s="17"/>
      <c r="D28" s="17"/>
      <c r="E28" s="17">
        <f>AVERAGE(E14:E17)</f>
        <v>12.5</v>
      </c>
      <c r="F28" s="17">
        <f t="shared" ref="F28:L28" si="0">SUM(F14:F17)</f>
        <v>0</v>
      </c>
      <c r="G28" s="17">
        <f t="shared" si="0"/>
        <v>0</v>
      </c>
      <c r="H28" s="17">
        <f t="shared" si="0"/>
        <v>0</v>
      </c>
      <c r="I28" s="17">
        <f t="shared" si="0"/>
        <v>0</v>
      </c>
      <c r="J28" s="17">
        <f t="shared" si="0"/>
        <v>0</v>
      </c>
      <c r="K28" s="17">
        <f t="shared" si="0"/>
        <v>0</v>
      </c>
      <c r="L28" s="17">
        <f t="shared" si="0"/>
        <v>0</v>
      </c>
      <c r="M28" s="24" t="e">
        <f>AVERAGE(M14:M17)</f>
        <v>#DIV/0!</v>
      </c>
      <c r="N28" s="23" t="e">
        <f>AVERAGE(N14:N17)</f>
        <v>#DIV/0!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29" t="s">
        <v>27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30" t="s">
        <v>28</v>
      </c>
      <c r="C33" s="28"/>
      <c r="D33" s="28"/>
      <c r="E33" s="1"/>
      <c r="F33" s="1"/>
      <c r="G33" s="31" t="s">
        <v>29</v>
      </c>
      <c r="H33" s="28"/>
      <c r="I33" s="28"/>
      <c r="J33" s="28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32"/>
      <c r="C34" s="33"/>
      <c r="D34" s="33"/>
      <c r="E34" s="1"/>
      <c r="F34" s="1"/>
      <c r="G34" s="34"/>
      <c r="H34" s="33"/>
      <c r="I34" s="33"/>
      <c r="J34" s="3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35" t="s">
        <v>30</v>
      </c>
      <c r="B35" s="28"/>
      <c r="C35" s="8"/>
      <c r="D35" s="1"/>
      <c r="E35" s="35"/>
      <c r="F35" s="28"/>
      <c r="G35" s="28"/>
      <c r="H35" s="2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49" t="str">
        <f>B10</f>
        <v>MASI ENEIDA YAZMIN HONORATO RODRIGUEZ</v>
      </c>
      <c r="C37" s="28"/>
      <c r="D37" s="28"/>
      <c r="E37" s="21"/>
      <c r="F37" s="21"/>
      <c r="G37" s="26" t="s">
        <v>31</v>
      </c>
      <c r="H37" s="28"/>
      <c r="I37" s="28"/>
      <c r="J37" s="28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opLeftCell="A3" workbookViewId="0">
      <selection activeCell="A19" sqref="A19:E27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46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1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31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47" t="s">
        <v>3</v>
      </c>
      <c r="B6" s="28"/>
      <c r="C6" s="28"/>
      <c r="D6" s="28"/>
      <c r="E6" s="48" t="s">
        <v>33</v>
      </c>
      <c r="F6" s="33"/>
      <c r="G6" s="33"/>
      <c r="H6" s="33"/>
      <c r="I6" s="3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34" t="s">
        <v>42</v>
      </c>
      <c r="C8" s="33"/>
      <c r="D8" s="6" t="s">
        <v>6</v>
      </c>
      <c r="E8" s="5">
        <f>'1'!E8</f>
        <v>5</v>
      </c>
      <c r="G8" s="4" t="s">
        <v>7</v>
      </c>
      <c r="H8" s="5">
        <f>'1'!H8</f>
        <v>5</v>
      </c>
      <c r="I8" s="43" t="s">
        <v>8</v>
      </c>
      <c r="J8" s="28"/>
      <c r="K8" s="28"/>
      <c r="L8" s="34" t="str">
        <f>'1'!L8</f>
        <v>FEBRERO - JULIO 2023</v>
      </c>
      <c r="M8" s="33"/>
      <c r="N8" s="3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32</v>
      </c>
      <c r="B10" s="34" t="str">
        <f>'1'!B10</f>
        <v>MASI ENEIDA YAZMIN HONORATO RODRIGUEZ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6" t="s">
        <v>10</v>
      </c>
      <c r="B12" s="38" t="s">
        <v>11</v>
      </c>
      <c r="C12" s="38" t="s">
        <v>12</v>
      </c>
      <c r="D12" s="40" t="s">
        <v>13</v>
      </c>
      <c r="E12" s="40" t="s">
        <v>14</v>
      </c>
      <c r="F12" s="44" t="s">
        <v>15</v>
      </c>
      <c r="G12" s="45"/>
      <c r="H12" s="40" t="s">
        <v>16</v>
      </c>
      <c r="I12" s="40" t="s">
        <v>17</v>
      </c>
      <c r="J12" s="40" t="s">
        <v>18</v>
      </c>
      <c r="K12" s="40" t="s">
        <v>19</v>
      </c>
      <c r="L12" s="40" t="s">
        <v>20</v>
      </c>
      <c r="M12" s="40" t="s">
        <v>21</v>
      </c>
      <c r="N12" s="41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7"/>
      <c r="B13" s="39"/>
      <c r="C13" s="39"/>
      <c r="D13" s="39"/>
      <c r="E13" s="39"/>
      <c r="F13" s="9" t="s">
        <v>23</v>
      </c>
      <c r="G13" s="9" t="s">
        <v>24</v>
      </c>
      <c r="H13" s="39"/>
      <c r="I13" s="39"/>
      <c r="J13" s="39"/>
      <c r="K13" s="39"/>
      <c r="L13" s="39"/>
      <c r="M13" s="39"/>
      <c r="N13" s="4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1" t="str">
        <f>'1'!A14</f>
        <v>TOPICOS DE INTELIGENCIA DE NEGOCIOS II</v>
      </c>
      <c r="B14" s="11"/>
      <c r="C14" s="11" t="str">
        <f>'1'!C14</f>
        <v>TIN</v>
      </c>
      <c r="D14" s="11" t="str">
        <f>'1'!D14</f>
        <v>ISIC</v>
      </c>
      <c r="E14" s="11">
        <f>'1'!E14</f>
        <v>6</v>
      </c>
      <c r="F14" s="11"/>
      <c r="G14" s="11"/>
      <c r="H14" s="12"/>
      <c r="I14" s="11">
        <f t="shared" ref="I14:I17" si="0">(E14-SUM(F14:G14))-K14</f>
        <v>6</v>
      </c>
      <c r="J14" s="12"/>
      <c r="K14" s="11"/>
      <c r="L14" s="12"/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1" t="str">
        <f>'1'!A15</f>
        <v>PROGRAMACION ORIENTADA A OBJETOS</v>
      </c>
      <c r="B15" s="11"/>
      <c r="C15" s="11" t="str">
        <f>'1'!C15</f>
        <v>204C</v>
      </c>
      <c r="D15" s="11" t="str">
        <f>'1'!D15</f>
        <v>ISIC</v>
      </c>
      <c r="E15" s="11">
        <f>'1'!E15</f>
        <v>16</v>
      </c>
      <c r="F15" s="11"/>
      <c r="G15" s="11"/>
      <c r="H15" s="12"/>
      <c r="I15" s="11">
        <f t="shared" si="0"/>
        <v>16</v>
      </c>
      <c r="J15" s="12"/>
      <c r="K15" s="11"/>
      <c r="L15" s="12"/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1" t="str">
        <f>'1'!A16</f>
        <v>LENGUAJES Y AUTOMATAS II</v>
      </c>
      <c r="B16" s="11"/>
      <c r="C16" s="11" t="str">
        <f>'1'!C16</f>
        <v>604A</v>
      </c>
      <c r="D16" s="11" t="str">
        <f>'1'!D16</f>
        <v>ISIC</v>
      </c>
      <c r="E16" s="11">
        <f>'1'!E16</f>
        <v>14</v>
      </c>
      <c r="F16" s="11"/>
      <c r="G16" s="11"/>
      <c r="H16" s="12"/>
      <c r="I16" s="11">
        <f t="shared" si="0"/>
        <v>14</v>
      </c>
      <c r="J16" s="12"/>
      <c r="K16" s="11"/>
      <c r="L16" s="12"/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1" t="str">
        <f>'1'!A17</f>
        <v>INTELIGENCIA ARTIFICIAL</v>
      </c>
      <c r="B17" s="11"/>
      <c r="C17" s="11" t="str">
        <f>'1'!C17</f>
        <v>804A</v>
      </c>
      <c r="D17" s="11" t="str">
        <f>'1'!D17</f>
        <v>ISIC</v>
      </c>
      <c r="E17" s="11">
        <f>'1'!E17</f>
        <v>14</v>
      </c>
      <c r="F17" s="11"/>
      <c r="G17" s="11"/>
      <c r="H17" s="12"/>
      <c r="I17" s="11">
        <f t="shared" si="0"/>
        <v>14</v>
      </c>
      <c r="J17" s="12"/>
      <c r="K17" s="11"/>
      <c r="L17" s="12"/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1" t="str">
        <f>'1'!A18</f>
        <v>FUNDAMENTOS DE BASE DE DATOS</v>
      </c>
      <c r="B18" s="11"/>
      <c r="C18" s="11" t="str">
        <f>'1'!C18</f>
        <v>404A</v>
      </c>
      <c r="D18" s="11" t="str">
        <f>'1'!D18</f>
        <v>ISIC</v>
      </c>
      <c r="E18" s="11">
        <f>'1'!E18</f>
        <v>18</v>
      </c>
      <c r="F18" s="11"/>
      <c r="G18" s="11"/>
      <c r="H18" s="12"/>
      <c r="I18" s="11"/>
      <c r="J18" s="12"/>
      <c r="K18" s="11"/>
      <c r="L18" s="12"/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26</v>
      </c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29" t="s">
        <v>27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30" t="s">
        <v>28</v>
      </c>
      <c r="C33" s="28"/>
      <c r="D33" s="28"/>
      <c r="E33" s="1"/>
      <c r="F33" s="1"/>
      <c r="G33" s="31" t="s">
        <v>29</v>
      </c>
      <c r="H33" s="28"/>
      <c r="I33" s="28"/>
      <c r="J33" s="28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32"/>
      <c r="C34" s="33"/>
      <c r="D34" s="33"/>
      <c r="E34" s="1"/>
      <c r="F34" s="1"/>
      <c r="G34" s="34"/>
      <c r="H34" s="33"/>
      <c r="I34" s="33"/>
      <c r="J34" s="3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35" t="s">
        <v>30</v>
      </c>
      <c r="B35" s="28"/>
      <c r="C35" s="8"/>
      <c r="D35" s="1"/>
      <c r="E35" s="35"/>
      <c r="F35" s="28"/>
      <c r="G35" s="28"/>
      <c r="H35" s="2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49" t="str">
        <f>B10</f>
        <v>MASI ENEIDA YAZMIN HONORATO RODRIGUEZ</v>
      </c>
      <c r="C37" s="28"/>
      <c r="D37" s="28"/>
      <c r="E37" s="21"/>
      <c r="F37" s="21"/>
      <c r="G37" s="26" t="s">
        <v>31</v>
      </c>
      <c r="H37" s="28"/>
      <c r="I37" s="28"/>
      <c r="J37" s="28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topLeftCell="A5" workbookViewId="0">
      <selection activeCell="A19" sqref="A19:E27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46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1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31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47" t="s">
        <v>3</v>
      </c>
      <c r="B6" s="28"/>
      <c r="C6" s="28"/>
      <c r="D6" s="28"/>
      <c r="E6" s="48" t="s">
        <v>33</v>
      </c>
      <c r="F6" s="33"/>
      <c r="G6" s="33"/>
      <c r="H6" s="33"/>
      <c r="I6" s="3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34" t="s">
        <v>43</v>
      </c>
      <c r="C8" s="33"/>
      <c r="D8" s="6" t="s">
        <v>6</v>
      </c>
      <c r="E8" s="5">
        <f>'1'!E8</f>
        <v>5</v>
      </c>
      <c r="G8" s="4" t="s">
        <v>7</v>
      </c>
      <c r="H8" s="5">
        <f>'1'!H8</f>
        <v>5</v>
      </c>
      <c r="I8" s="43" t="s">
        <v>8</v>
      </c>
      <c r="J8" s="28"/>
      <c r="K8" s="28"/>
      <c r="L8" s="34" t="str">
        <f>'1'!L8</f>
        <v>FEBRERO - JULIO 2023</v>
      </c>
      <c r="M8" s="33"/>
      <c r="N8" s="3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32</v>
      </c>
      <c r="B10" s="34" t="str">
        <f>'1'!B10</f>
        <v>MASI ENEIDA YAZMIN HONORATO RODRIGUEZ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6" t="s">
        <v>10</v>
      </c>
      <c r="B12" s="38" t="s">
        <v>11</v>
      </c>
      <c r="C12" s="38" t="s">
        <v>12</v>
      </c>
      <c r="D12" s="40" t="s">
        <v>13</v>
      </c>
      <c r="E12" s="40" t="s">
        <v>14</v>
      </c>
      <c r="F12" s="44" t="s">
        <v>15</v>
      </c>
      <c r="G12" s="45"/>
      <c r="H12" s="40" t="s">
        <v>16</v>
      </c>
      <c r="I12" s="40" t="s">
        <v>17</v>
      </c>
      <c r="J12" s="40" t="s">
        <v>18</v>
      </c>
      <c r="K12" s="40" t="s">
        <v>19</v>
      </c>
      <c r="L12" s="40" t="s">
        <v>20</v>
      </c>
      <c r="M12" s="40" t="s">
        <v>21</v>
      </c>
      <c r="N12" s="41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7"/>
      <c r="B13" s="39"/>
      <c r="C13" s="39"/>
      <c r="D13" s="39"/>
      <c r="E13" s="39"/>
      <c r="F13" s="9" t="s">
        <v>23</v>
      </c>
      <c r="G13" s="9" t="s">
        <v>24</v>
      </c>
      <c r="H13" s="39"/>
      <c r="I13" s="39"/>
      <c r="J13" s="39"/>
      <c r="K13" s="39"/>
      <c r="L13" s="39"/>
      <c r="M13" s="39"/>
      <c r="N13" s="4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1" t="str">
        <f>'1'!A14</f>
        <v>TOPICOS DE INTELIGENCIA DE NEGOCIOS II</v>
      </c>
      <c r="B14" s="11"/>
      <c r="C14" s="11" t="str">
        <f>'1'!C14</f>
        <v>TIN</v>
      </c>
      <c r="D14" s="11" t="str">
        <f>'1'!D14</f>
        <v>ISIC</v>
      </c>
      <c r="E14" s="11">
        <f>'1'!E14</f>
        <v>6</v>
      </c>
      <c r="F14" s="11"/>
      <c r="G14" s="11"/>
      <c r="H14" s="12"/>
      <c r="I14" s="11">
        <f t="shared" ref="I14:I17" si="0">(E14-SUM(F14:G14))-K14</f>
        <v>6</v>
      </c>
      <c r="J14" s="12"/>
      <c r="K14" s="11"/>
      <c r="L14" s="12"/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1" t="str">
        <f>'1'!A15</f>
        <v>PROGRAMACION ORIENTADA A OBJETOS</v>
      </c>
      <c r="B15" s="11"/>
      <c r="C15" s="11" t="str">
        <f>'1'!C15</f>
        <v>204C</v>
      </c>
      <c r="D15" s="11" t="str">
        <f>'1'!D15</f>
        <v>ISIC</v>
      </c>
      <c r="E15" s="11">
        <f>'1'!E15</f>
        <v>16</v>
      </c>
      <c r="F15" s="11"/>
      <c r="G15" s="11"/>
      <c r="H15" s="12"/>
      <c r="I15" s="11">
        <f t="shared" si="0"/>
        <v>16</v>
      </c>
      <c r="J15" s="12"/>
      <c r="K15" s="11"/>
      <c r="L15" s="12"/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1" t="str">
        <f>'1'!A16</f>
        <v>LENGUAJES Y AUTOMATAS II</v>
      </c>
      <c r="B16" s="11"/>
      <c r="C16" s="11" t="str">
        <f>'1'!C16</f>
        <v>604A</v>
      </c>
      <c r="D16" s="11" t="str">
        <f>'1'!D16</f>
        <v>ISIC</v>
      </c>
      <c r="E16" s="11">
        <f>'1'!E16</f>
        <v>14</v>
      </c>
      <c r="F16" s="11"/>
      <c r="G16" s="11"/>
      <c r="H16" s="12"/>
      <c r="I16" s="11">
        <f t="shared" si="0"/>
        <v>14</v>
      </c>
      <c r="J16" s="12"/>
      <c r="K16" s="11"/>
      <c r="L16" s="12"/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1" t="str">
        <f>'1'!A17</f>
        <v>INTELIGENCIA ARTIFICIAL</v>
      </c>
      <c r="B17" s="11"/>
      <c r="C17" s="11" t="str">
        <f>'1'!C17</f>
        <v>804A</v>
      </c>
      <c r="D17" s="11" t="str">
        <f>'1'!D17</f>
        <v>ISIC</v>
      </c>
      <c r="E17" s="11">
        <f>'1'!E17</f>
        <v>14</v>
      </c>
      <c r="F17" s="11"/>
      <c r="G17" s="11"/>
      <c r="H17" s="12"/>
      <c r="I17" s="11">
        <f t="shared" si="0"/>
        <v>14</v>
      </c>
      <c r="J17" s="12"/>
      <c r="K17" s="11"/>
      <c r="L17" s="12"/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1" t="str">
        <f>'1'!A18</f>
        <v>FUNDAMENTOS DE BASE DE DATOS</v>
      </c>
      <c r="B18" s="11"/>
      <c r="C18" s="11" t="str">
        <f>'1'!C18</f>
        <v>404A</v>
      </c>
      <c r="D18" s="11" t="str">
        <f>'1'!D18</f>
        <v>ISIC</v>
      </c>
      <c r="E18" s="11">
        <f>'1'!E18</f>
        <v>18</v>
      </c>
      <c r="F18" s="11"/>
      <c r="G18" s="11"/>
      <c r="H18" s="12"/>
      <c r="I18" s="11"/>
      <c r="J18" s="12"/>
      <c r="K18" s="11"/>
      <c r="L18" s="12"/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26</v>
      </c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29" t="s">
        <v>27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30" t="s">
        <v>28</v>
      </c>
      <c r="C33" s="28"/>
      <c r="D33" s="28"/>
      <c r="E33" s="1"/>
      <c r="F33" s="1"/>
      <c r="G33" s="31" t="s">
        <v>29</v>
      </c>
      <c r="H33" s="28"/>
      <c r="I33" s="28"/>
      <c r="J33" s="28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32"/>
      <c r="C34" s="33"/>
      <c r="D34" s="33"/>
      <c r="E34" s="1"/>
      <c r="F34" s="1"/>
      <c r="G34" s="34"/>
      <c r="H34" s="33"/>
      <c r="I34" s="33"/>
      <c r="J34" s="3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35" t="s">
        <v>30</v>
      </c>
      <c r="B35" s="28"/>
      <c r="C35" s="8"/>
      <c r="D35" s="1"/>
      <c r="E35" s="35"/>
      <c r="F35" s="28"/>
      <c r="G35" s="28"/>
      <c r="H35" s="2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49" t="str">
        <f>B10</f>
        <v>MASI ENEIDA YAZMIN HONORATO RODRIGUEZ</v>
      </c>
      <c r="C37" s="28"/>
      <c r="D37" s="28"/>
      <c r="E37" s="21"/>
      <c r="F37" s="21"/>
      <c r="G37" s="26" t="s">
        <v>31</v>
      </c>
      <c r="H37" s="28"/>
      <c r="I37" s="28"/>
      <c r="J37" s="28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tabSelected="1" topLeftCell="A5" workbookViewId="0">
      <selection activeCell="B14" sqref="B14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46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1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31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47" t="s">
        <v>3</v>
      </c>
      <c r="B6" s="28"/>
      <c r="C6" s="28"/>
      <c r="D6" s="28"/>
      <c r="E6" s="48" t="s">
        <v>33</v>
      </c>
      <c r="F6" s="33"/>
      <c r="G6" s="33"/>
      <c r="H6" s="33"/>
      <c r="I6" s="3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34" t="s">
        <v>34</v>
      </c>
      <c r="C8" s="33"/>
      <c r="D8" s="6" t="s">
        <v>6</v>
      </c>
      <c r="E8" s="5">
        <f>'1'!E8</f>
        <v>5</v>
      </c>
      <c r="G8" s="4" t="s">
        <v>7</v>
      </c>
      <c r="H8" s="5">
        <f>'1'!H8</f>
        <v>5</v>
      </c>
      <c r="I8" s="43" t="s">
        <v>8</v>
      </c>
      <c r="J8" s="28"/>
      <c r="K8" s="28"/>
      <c r="L8" s="34" t="str">
        <f>'1'!L8</f>
        <v>FEBRERO - JULIO 2023</v>
      </c>
      <c r="M8" s="33"/>
      <c r="N8" s="3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32</v>
      </c>
      <c r="B10" s="34" t="str">
        <f>'1'!B10</f>
        <v>MASI ENEIDA YAZMIN HONORATO RODRIGUEZ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6" t="s">
        <v>10</v>
      </c>
      <c r="B12" s="38" t="s">
        <v>11</v>
      </c>
      <c r="C12" s="38" t="s">
        <v>12</v>
      </c>
      <c r="D12" s="40" t="s">
        <v>13</v>
      </c>
      <c r="E12" s="40" t="s">
        <v>14</v>
      </c>
      <c r="F12" s="44" t="s">
        <v>15</v>
      </c>
      <c r="G12" s="45"/>
      <c r="H12" s="40" t="s">
        <v>16</v>
      </c>
      <c r="I12" s="40" t="s">
        <v>17</v>
      </c>
      <c r="J12" s="40" t="s">
        <v>18</v>
      </c>
      <c r="K12" s="40" t="s">
        <v>19</v>
      </c>
      <c r="L12" s="40" t="s">
        <v>20</v>
      </c>
      <c r="M12" s="40" t="s">
        <v>21</v>
      </c>
      <c r="N12" s="41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7"/>
      <c r="B13" s="39"/>
      <c r="C13" s="39"/>
      <c r="D13" s="39"/>
      <c r="E13" s="39"/>
      <c r="F13" s="9" t="s">
        <v>23</v>
      </c>
      <c r="G13" s="9" t="s">
        <v>24</v>
      </c>
      <c r="H13" s="39"/>
      <c r="I13" s="39"/>
      <c r="J13" s="39"/>
      <c r="K13" s="39"/>
      <c r="L13" s="39"/>
      <c r="M13" s="39"/>
      <c r="N13" s="4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1" t="str">
        <f>'1'!A14</f>
        <v>TOPICOS DE INTELIGENCIA DE NEGOCIOS II</v>
      </c>
      <c r="B14" s="11"/>
      <c r="C14" s="11" t="str">
        <f>'1'!C14</f>
        <v>TIN</v>
      </c>
      <c r="D14" s="11" t="str">
        <f>'1'!D14</f>
        <v>ISIC</v>
      </c>
      <c r="E14" s="11">
        <f>'1'!E14</f>
        <v>6</v>
      </c>
      <c r="F14" s="11"/>
      <c r="G14" s="11"/>
      <c r="H14" s="12">
        <f t="shared" ref="H14:H17" si="0">F14/E14</f>
        <v>0</v>
      </c>
      <c r="I14" s="11">
        <f t="shared" ref="I14:I17" si="1">(E14-SUM(F14:G14))-K14</f>
        <v>6</v>
      </c>
      <c r="J14" s="12">
        <f t="shared" ref="J14:J17" si="2">I14/E14</f>
        <v>1</v>
      </c>
      <c r="K14" s="11"/>
      <c r="L14" s="12">
        <f t="shared" ref="L14:L17" si="3">K14/E14</f>
        <v>0</v>
      </c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1" t="str">
        <f>'1'!A15</f>
        <v>PROGRAMACION ORIENTADA A OBJETOS</v>
      </c>
      <c r="B15" s="11"/>
      <c r="C15" s="11" t="str">
        <f>'1'!C15</f>
        <v>204C</v>
      </c>
      <c r="D15" s="11" t="str">
        <f>'1'!D15</f>
        <v>ISIC</v>
      </c>
      <c r="E15" s="11">
        <f>'1'!E15</f>
        <v>16</v>
      </c>
      <c r="F15" s="11"/>
      <c r="G15" s="11"/>
      <c r="H15" s="12">
        <f t="shared" si="0"/>
        <v>0</v>
      </c>
      <c r="I15" s="11">
        <f t="shared" si="1"/>
        <v>16</v>
      </c>
      <c r="J15" s="12">
        <f t="shared" si="2"/>
        <v>1</v>
      </c>
      <c r="K15" s="11"/>
      <c r="L15" s="12">
        <f t="shared" si="3"/>
        <v>0</v>
      </c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1" t="str">
        <f>'1'!A16</f>
        <v>LENGUAJES Y AUTOMATAS II</v>
      </c>
      <c r="B16" s="11"/>
      <c r="C16" s="11" t="str">
        <f>'1'!C16</f>
        <v>604A</v>
      </c>
      <c r="D16" s="11" t="str">
        <f>'1'!D16</f>
        <v>ISIC</v>
      </c>
      <c r="E16" s="11">
        <f>'1'!E16</f>
        <v>14</v>
      </c>
      <c r="F16" s="11"/>
      <c r="G16" s="11"/>
      <c r="H16" s="12">
        <f t="shared" si="0"/>
        <v>0</v>
      </c>
      <c r="I16" s="11">
        <f t="shared" si="1"/>
        <v>14</v>
      </c>
      <c r="J16" s="12">
        <f t="shared" si="2"/>
        <v>1</v>
      </c>
      <c r="K16" s="11"/>
      <c r="L16" s="12">
        <f t="shared" si="3"/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1" t="str">
        <f>'1'!A17</f>
        <v>INTELIGENCIA ARTIFICIAL</v>
      </c>
      <c r="B17" s="11"/>
      <c r="C17" s="11" t="str">
        <f>'1'!C17</f>
        <v>804A</v>
      </c>
      <c r="D17" s="11" t="str">
        <f>'1'!D17</f>
        <v>ISIC</v>
      </c>
      <c r="E17" s="11">
        <f>'1'!E17</f>
        <v>14</v>
      </c>
      <c r="F17" s="11"/>
      <c r="G17" s="11"/>
      <c r="H17" s="12">
        <f t="shared" si="0"/>
        <v>0</v>
      </c>
      <c r="I17" s="11">
        <f t="shared" si="1"/>
        <v>14</v>
      </c>
      <c r="J17" s="12">
        <f t="shared" si="2"/>
        <v>1</v>
      </c>
      <c r="K17" s="11"/>
      <c r="L17" s="12">
        <f t="shared" si="3"/>
        <v>0</v>
      </c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1" t="str">
        <f>'1'!A18</f>
        <v>FUNDAMENTOS DE BASE DE DATOS</v>
      </c>
      <c r="B18" s="11"/>
      <c r="C18" s="11" t="str">
        <f>'1'!C18</f>
        <v>404A</v>
      </c>
      <c r="D18" s="11" t="str">
        <f>'1'!D18</f>
        <v>ISIC</v>
      </c>
      <c r="E18" s="11">
        <f>'1'!E18</f>
        <v>18</v>
      </c>
      <c r="F18" s="11"/>
      <c r="G18" s="11"/>
      <c r="H18" s="12"/>
      <c r="I18" s="11"/>
      <c r="J18" s="12"/>
      <c r="K18" s="11"/>
      <c r="L18" s="12"/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26</v>
      </c>
      <c r="B28" s="17" t="s">
        <v>25</v>
      </c>
      <c r="C28" s="17" t="s">
        <v>25</v>
      </c>
      <c r="D28" s="17" t="s">
        <v>25</v>
      </c>
      <c r="E28" s="17">
        <f t="shared" ref="E28:G28" si="4">SUM(E14:E27)</f>
        <v>68</v>
      </c>
      <c r="F28" s="17">
        <f t="shared" si="4"/>
        <v>0</v>
      </c>
      <c r="G28" s="17">
        <f t="shared" si="4"/>
        <v>0</v>
      </c>
      <c r="H28" s="18">
        <f>SUM(F28:G28)/E28</f>
        <v>0</v>
      </c>
      <c r="I28" s="17">
        <f>(E28-SUM(F28:G28))-K28</f>
        <v>68</v>
      </c>
      <c r="J28" s="18">
        <f>I28/E28</f>
        <v>1</v>
      </c>
      <c r="K28" s="17">
        <f>SUM(K14:K27)</f>
        <v>0</v>
      </c>
      <c r="L28" s="18">
        <f>K28/E28</f>
        <v>0</v>
      </c>
      <c r="M28" s="17" t="e">
        <f t="shared" ref="M28:N28" si="5">AVERAGE(M14:M27)</f>
        <v>#DIV/0!</v>
      </c>
      <c r="N28" s="19" t="e">
        <f t="shared" si="5"/>
        <v>#DIV/0!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29" t="s">
        <v>27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30" t="s">
        <v>28</v>
      </c>
      <c r="C33" s="28"/>
      <c r="D33" s="28"/>
      <c r="E33" s="1"/>
      <c r="F33" s="1"/>
      <c r="G33" s="31" t="s">
        <v>29</v>
      </c>
      <c r="H33" s="28"/>
      <c r="I33" s="28"/>
      <c r="J33" s="28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32"/>
      <c r="C34" s="33"/>
      <c r="D34" s="33"/>
      <c r="E34" s="1"/>
      <c r="F34" s="1"/>
      <c r="G34" s="34"/>
      <c r="H34" s="33"/>
      <c r="I34" s="33"/>
      <c r="J34" s="3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35" t="s">
        <v>30</v>
      </c>
      <c r="B35" s="28"/>
      <c r="C35" s="8"/>
      <c r="D35" s="1"/>
      <c r="E35" s="35"/>
      <c r="F35" s="28"/>
      <c r="G35" s="28"/>
      <c r="H35" s="2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49" t="str">
        <f>B10</f>
        <v>MASI ENEIDA YAZMIN HONORATO RODRIGUEZ</v>
      </c>
      <c r="C37" s="28"/>
      <c r="D37" s="28"/>
      <c r="E37" s="21"/>
      <c r="F37" s="21"/>
      <c r="G37" s="26" t="s">
        <v>31</v>
      </c>
      <c r="H37" s="28"/>
      <c r="I37" s="28"/>
      <c r="J37" s="28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S55T-B5165SM</cp:lastModifiedBy>
  <cp:lastPrinted>2022-10-20T01:36:28Z</cp:lastPrinted>
  <dcterms:created xsi:type="dcterms:W3CDTF">2021-11-22T14:45:25Z</dcterms:created>
  <dcterms:modified xsi:type="dcterms:W3CDTF">2023-03-24T00:28:45Z</dcterms:modified>
</cp:coreProperties>
</file>