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2023\febrero-julio\DOCENCIA\reporte final\"/>
    </mc:Choice>
  </mc:AlternateContent>
  <xr:revisionPtr revIDLastSave="0" documentId="13_ncr:1_{C6F4E27A-2150-4792-9A22-921372DDBCA9}" xr6:coauthVersionLast="47" xr6:coauthVersionMax="47" xr10:uidLastSave="{00000000-0000-0000-0000-000000000000}"/>
  <bookViews>
    <workbookView xWindow="-120" yWindow="-120" windowWidth="20730" windowHeight="11160" tabRatio="685" firstSheet="2" activeTab="3" xr2:uid="{00000000-000D-0000-FFFF-FFFF00000000}"/>
  </bookViews>
  <sheets>
    <sheet name="TOPICOS INT DE NEG II" sheetId="4" r:id="rId1"/>
    <sheet name="PROG ORIENTADA A OBJETOS" sheetId="3" r:id="rId2"/>
    <sheet name="LENGUAJES Y AUTOMATASII" sheetId="6" r:id="rId3"/>
    <sheet name="INTELIGENCIA ARTIFICIAL" sheetId="1" r:id="rId4"/>
    <sheet name="FUNDAMENTOS DE BD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0" i="5" l="1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9" i="5"/>
  <c r="Q34" i="5" s="1"/>
  <c r="O34" i="5"/>
  <c r="P34" i="5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9" i="1"/>
  <c r="M29" i="6"/>
  <c r="Q10" i="6"/>
  <c r="Q11" i="6"/>
  <c r="Q12" i="6"/>
  <c r="Q13" i="6"/>
  <c r="Q14" i="6"/>
  <c r="Q15" i="6"/>
  <c r="Q17" i="6"/>
  <c r="Q18" i="6"/>
  <c r="Q19" i="6"/>
  <c r="Q20" i="6"/>
  <c r="Q21" i="6"/>
  <c r="Q22" i="6"/>
  <c r="N32" i="3"/>
  <c r="O32" i="3"/>
  <c r="P32" i="3"/>
  <c r="Q32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9" i="3"/>
  <c r="Q10" i="4"/>
  <c r="Q11" i="4"/>
  <c r="Q12" i="4"/>
  <c r="Q13" i="4"/>
  <c r="Q14" i="4"/>
  <c r="Q9" i="4"/>
  <c r="N24" i="4"/>
  <c r="N34" i="5"/>
  <c r="M33" i="1"/>
  <c r="L29" i="6"/>
  <c r="M24" i="4"/>
  <c r="M32" i="3"/>
  <c r="L33" i="1"/>
  <c r="L24" i="4"/>
  <c r="K29" i="6"/>
  <c r="L32" i="3"/>
  <c r="M34" i="5" l="1"/>
  <c r="L34" i="5"/>
  <c r="K34" i="5"/>
  <c r="K33" i="1"/>
  <c r="J29" i="6"/>
  <c r="K24" i="4"/>
  <c r="K32" i="3" l="1"/>
  <c r="P26" i="6"/>
  <c r="O26" i="6"/>
  <c r="N26" i="6"/>
  <c r="M26" i="6"/>
  <c r="L26" i="6"/>
  <c r="K26" i="6"/>
  <c r="J26" i="6"/>
  <c r="P25" i="6"/>
  <c r="O25" i="6"/>
  <c r="N25" i="6"/>
  <c r="M25" i="6"/>
  <c r="L25" i="6"/>
  <c r="K25" i="6"/>
  <c r="J25" i="6"/>
  <c r="P24" i="6"/>
  <c r="P27" i="6" s="1"/>
  <c r="O24" i="6"/>
  <c r="O27" i="6" s="1"/>
  <c r="N24" i="6"/>
  <c r="N27" i="6" s="1"/>
  <c r="M24" i="6"/>
  <c r="M27" i="6" s="1"/>
  <c r="L24" i="6"/>
  <c r="L27" i="6" s="1"/>
  <c r="K24" i="6"/>
  <c r="K27" i="6" s="1"/>
  <c r="J24" i="6"/>
  <c r="J27" i="6" s="1"/>
  <c r="B10" i="6"/>
  <c r="B11" i="6" s="1"/>
  <c r="B12" i="6" s="1"/>
  <c r="B13" i="6" s="1"/>
  <c r="B14" i="6" s="1"/>
  <c r="B15" i="6" s="1"/>
  <c r="B16" i="6" s="1"/>
  <c r="B17" i="6" s="1"/>
  <c r="B18" i="6" s="1"/>
  <c r="B22" i="6" s="1"/>
  <c r="B23" i="6" s="1"/>
  <c r="P31" i="5"/>
  <c r="O31" i="5"/>
  <c r="N31" i="5"/>
  <c r="M31" i="5"/>
  <c r="L31" i="5"/>
  <c r="K31" i="5"/>
  <c r="J31" i="5"/>
  <c r="P30" i="5"/>
  <c r="O30" i="5"/>
  <c r="N30" i="5"/>
  <c r="M30" i="5"/>
  <c r="L30" i="5"/>
  <c r="K30" i="5"/>
  <c r="J30" i="5"/>
  <c r="P29" i="5"/>
  <c r="P32" i="5" s="1"/>
  <c r="O29" i="5"/>
  <c r="O32" i="5" s="1"/>
  <c r="N29" i="5"/>
  <c r="N32" i="5" s="1"/>
  <c r="M29" i="5"/>
  <c r="M32" i="5" s="1"/>
  <c r="L29" i="5"/>
  <c r="L32" i="5" s="1"/>
  <c r="K29" i="5"/>
  <c r="K32" i="5" s="1"/>
  <c r="J29" i="5"/>
  <c r="J32" i="5" s="1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P21" i="4"/>
  <c r="O21" i="4"/>
  <c r="N21" i="4"/>
  <c r="M21" i="4"/>
  <c r="L21" i="4"/>
  <c r="K21" i="4"/>
  <c r="J21" i="4"/>
  <c r="P20" i="4"/>
  <c r="O20" i="4"/>
  <c r="N20" i="4"/>
  <c r="M20" i="4"/>
  <c r="L20" i="4"/>
  <c r="K20" i="4"/>
  <c r="K23" i="4" s="1"/>
  <c r="J20" i="4"/>
  <c r="P19" i="4"/>
  <c r="P22" i="4" s="1"/>
  <c r="O19" i="4"/>
  <c r="O22" i="4" s="1"/>
  <c r="N19" i="4"/>
  <c r="N22" i="4" s="1"/>
  <c r="M19" i="4"/>
  <c r="M22" i="4" s="1"/>
  <c r="L19" i="4"/>
  <c r="L22" i="4" s="1"/>
  <c r="K19" i="4"/>
  <c r="K22" i="4" s="1"/>
  <c r="J19" i="4"/>
  <c r="J22" i="4" s="1"/>
  <c r="Q18" i="4"/>
  <c r="Q17" i="4"/>
  <c r="Q16" i="4"/>
  <c r="Q15" i="4"/>
  <c r="B10" i="4"/>
  <c r="B11" i="4" s="1"/>
  <c r="B12" i="4" s="1"/>
  <c r="B13" i="4" s="1"/>
  <c r="B14" i="4" s="1"/>
  <c r="B15" i="4" s="1"/>
  <c r="B16" i="4" s="1"/>
  <c r="B17" i="4" s="1"/>
  <c r="B18" i="4" s="1"/>
  <c r="P29" i="3"/>
  <c r="O29" i="3"/>
  <c r="N29" i="3"/>
  <c r="M29" i="3"/>
  <c r="L29" i="3"/>
  <c r="K29" i="3"/>
  <c r="J29" i="3"/>
  <c r="P28" i="3"/>
  <c r="O28" i="3"/>
  <c r="N28" i="3"/>
  <c r="M28" i="3"/>
  <c r="L28" i="3"/>
  <c r="K28" i="3"/>
  <c r="J28" i="3"/>
  <c r="J31" i="3" s="1"/>
  <c r="P27" i="3"/>
  <c r="P30" i="3" s="1"/>
  <c r="O27" i="3"/>
  <c r="O30" i="3" s="1"/>
  <c r="N27" i="3"/>
  <c r="N30" i="3" s="1"/>
  <c r="M27" i="3"/>
  <c r="M30" i="3" s="1"/>
  <c r="L27" i="3"/>
  <c r="L30" i="3" s="1"/>
  <c r="K27" i="3"/>
  <c r="K30" i="3" s="1"/>
  <c r="J27" i="3"/>
  <c r="J30" i="3" s="1"/>
  <c r="Q26" i="3"/>
  <c r="Q25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O23" i="4" l="1"/>
  <c r="M23" i="4"/>
  <c r="J33" i="5"/>
  <c r="K28" i="6"/>
  <c r="Q29" i="1"/>
  <c r="Q28" i="1"/>
  <c r="L33" i="5"/>
  <c r="N33" i="5"/>
  <c r="P33" i="5"/>
  <c r="Q21" i="4"/>
  <c r="L31" i="3"/>
  <c r="N31" i="3"/>
  <c r="P31" i="3"/>
  <c r="Q30" i="1"/>
  <c r="Q31" i="1" s="1"/>
  <c r="Q29" i="3"/>
  <c r="K31" i="3"/>
  <c r="M31" i="3"/>
  <c r="O31" i="3"/>
  <c r="L23" i="4"/>
  <c r="N23" i="4"/>
  <c r="P23" i="4"/>
  <c r="Q31" i="5"/>
  <c r="K33" i="5"/>
  <c r="M33" i="5"/>
  <c r="O33" i="5"/>
  <c r="J28" i="6"/>
  <c r="L28" i="6"/>
  <c r="N28" i="6"/>
  <c r="P28" i="6"/>
  <c r="Q26" i="6"/>
  <c r="M28" i="6"/>
  <c r="O28" i="6"/>
  <c r="Q24" i="6"/>
  <c r="Q25" i="6"/>
  <c r="Q28" i="6" s="1"/>
  <c r="Q29" i="5"/>
  <c r="Q30" i="5"/>
  <c r="J23" i="4"/>
  <c r="Q19" i="4"/>
  <c r="Q22" i="4" s="1"/>
  <c r="Q20" i="4"/>
  <c r="Q27" i="3"/>
  <c r="Q28" i="3"/>
  <c r="Q31" i="3" s="1"/>
  <c r="K30" i="1"/>
  <c r="L30" i="1"/>
  <c r="M30" i="1"/>
  <c r="N30" i="1"/>
  <c r="O30" i="1"/>
  <c r="P30" i="1"/>
  <c r="J30" i="1"/>
  <c r="K29" i="1"/>
  <c r="L29" i="1"/>
  <c r="M29" i="1"/>
  <c r="N29" i="1"/>
  <c r="O29" i="1"/>
  <c r="P29" i="1"/>
  <c r="K28" i="1"/>
  <c r="L28" i="1"/>
  <c r="M28" i="1"/>
  <c r="N28" i="1"/>
  <c r="O28" i="1"/>
  <c r="P28" i="1"/>
  <c r="J29" i="1"/>
  <c r="J28" i="1"/>
  <c r="Q33" i="5" l="1"/>
  <c r="Q23" i="4"/>
  <c r="Q32" i="1"/>
  <c r="Q30" i="3"/>
  <c r="Q32" i="5"/>
  <c r="Q27" i="6"/>
  <c r="K32" i="1" l="1"/>
  <c r="L32" i="1"/>
  <c r="M32" i="1"/>
  <c r="N32" i="1"/>
  <c r="O32" i="1"/>
  <c r="P32" i="1"/>
  <c r="K31" i="1"/>
  <c r="L31" i="1"/>
  <c r="M31" i="1"/>
  <c r="N31" i="1"/>
  <c r="O31" i="1"/>
  <c r="P31" i="1"/>
  <c r="J32" i="1"/>
  <c r="J31" i="1"/>
  <c r="B10" i="1" l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</calcChain>
</file>

<file path=xl/sharedStrings.xml><?xml version="1.0" encoding="utf-8"?>
<sst xmlns="http://schemas.openxmlformats.org/spreadsheetml/2006/main" count="276" uniqueCount="174">
  <si>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</si>
  <si>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</si>
  <si>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</si>
  <si>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</si>
  <si>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</si>
  <si>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</si>
  <si>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</si>
  <si>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</si>
  <si>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</si>
  <si>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</si>
  <si>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</si>
  <si>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</si>
  <si>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</si>
  <si>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</si>
  <si>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</si>
  <si>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</si>
  <si>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</si>
  <si>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</si>
  <si>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</si>
  <si>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</si>
  <si>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</si>
  <si>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</si>
  <si>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</si>
  <si>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</si>
  <si>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AGUIRRE CANELA CESAR</t>
  </si>
  <si>
    <t>AMBROS GOMEZ VICTOR MANUEL</t>
  </si>
  <si>
    <t>AMOR FACUNDO KASSANDRA</t>
  </si>
  <si>
    <t>CHIBAMBA MALAGA ALDO JOSUE</t>
  </si>
  <si>
    <t>CHIPOL FISCAL JUAN CARLOS</t>
  </si>
  <si>
    <t>COBAXIN OSORIO ENOC</t>
  </si>
  <si>
    <t>DOMINGUEZ FISCAL NATALIA</t>
  </si>
  <si>
    <t>FIGUEROA ROBLES JESUS ENRIQUEZ</t>
  </si>
  <si>
    <t>MALAGA FISCAL GEOVANNI</t>
  </si>
  <si>
    <t>MARCIAL CAGAL MANUEL</t>
  </si>
  <si>
    <t>OSTO MAZABA JOHANA JACQUELIN</t>
  </si>
  <si>
    <t>RAMIREZ FIGUEROA JARED</t>
  </si>
  <si>
    <t>RASCON HERNANDEZ CRESCENCIO</t>
  </si>
  <si>
    <t>XIGUIL VASCONCELOS ERICK DANIEL</t>
  </si>
  <si>
    <t>INTELIGENCIA ARTIFICIAL</t>
  </si>
  <si>
    <t>FEBRERO - JULIO 23</t>
  </si>
  <si>
    <t>804 A</t>
  </si>
  <si>
    <t>MASI. ENEIDA YAZMIN HONORATO RODRIGUEZ</t>
  </si>
  <si>
    <t>PROGRAMACION ORIENTADA A OBJETOS</t>
  </si>
  <si>
    <t>MASI ENEIDA YAZMIN HONORATO RODRIGUEZ</t>
  </si>
  <si>
    <t>204C</t>
  </si>
  <si>
    <t>Arias Cansino Adalberto</t>
  </si>
  <si>
    <t>221u0265</t>
  </si>
  <si>
    <t>Baxin Rosas Bryan Gabriel</t>
  </si>
  <si>
    <t xml:space="preserve"> 221u0201</t>
  </si>
  <si>
    <t>Cosme Moreno José de Jesús</t>
  </si>
  <si>
    <t>Cruz Zacarias Wendy Ellen</t>
  </si>
  <si>
    <t>221u0203</t>
  </si>
  <si>
    <t>Del angel bapo linda jhoana</t>
  </si>
  <si>
    <t>211U0178</t>
  </si>
  <si>
    <t>Domínguez Promotor Alan Manuel</t>
  </si>
  <si>
    <t>221u0204</t>
  </si>
  <si>
    <t>García Segura César Eduardo</t>
  </si>
  <si>
    <t>221u0209</t>
  </si>
  <si>
    <t>Lucho Salvador Zharenni</t>
  </si>
  <si>
    <t>221u0218</t>
  </si>
  <si>
    <t>Machucho Mil Luis David</t>
  </si>
  <si>
    <t>221u0267</t>
  </si>
  <si>
    <t>Martinez Vera Erick</t>
  </si>
  <si>
    <t>221u0222</t>
  </si>
  <si>
    <t>Morales Ton Estrella</t>
  </si>
  <si>
    <t>221u0226</t>
  </si>
  <si>
    <t>Perez Sanchez Victor</t>
  </si>
  <si>
    <t>221u0236</t>
  </si>
  <si>
    <t>Polito Ventura Luis Gerardo</t>
  </si>
  <si>
    <t>Ramón Xolo Carla Carina</t>
  </si>
  <si>
    <t>221u0244</t>
  </si>
  <si>
    <t>Salazar Urieta Luis Elias</t>
  </si>
  <si>
    <t>221u0246</t>
  </si>
  <si>
    <t>Valle Martinez Kevin Eduardo</t>
  </si>
  <si>
    <t>221u0266</t>
  </si>
  <si>
    <t>FEBRERO-JULIO 2023</t>
  </si>
  <si>
    <t>TIN</t>
  </si>
  <si>
    <t>Amor Facundo Kassandra</t>
  </si>
  <si>
    <t>Dominguez Fiscal Natalia</t>
  </si>
  <si>
    <t xml:space="preserve">Ixba Garcia José Iván </t>
  </si>
  <si>
    <t>Navarro Cruz Ian Jesus</t>
  </si>
  <si>
    <t>VICHI ORTIZ ALEJANDRA DEL CARMEN</t>
  </si>
  <si>
    <t>FUNDAMENTOS DE BASE DE DATOS</t>
  </si>
  <si>
    <t>404 A</t>
  </si>
  <si>
    <t>Beltran Hernandez Juan Carlos</t>
  </si>
  <si>
    <t>Cagal Luciano Juan German</t>
  </si>
  <si>
    <t>211u0174</t>
  </si>
  <si>
    <t>211u0175</t>
  </si>
  <si>
    <t>Chaga Chagala Isaac</t>
  </si>
  <si>
    <t>Chi Marcial Fernando Yahir</t>
  </si>
  <si>
    <t>211U0177</t>
  </si>
  <si>
    <t>Cruz Xala Victor Jose</t>
  </si>
  <si>
    <t>211u0473</t>
  </si>
  <si>
    <t>Flores Oliveros Francisco Jesús</t>
  </si>
  <si>
    <t>Hernández Santos Jonathan Salvador</t>
  </si>
  <si>
    <t>211U0187</t>
  </si>
  <si>
    <t>211u0186</t>
  </si>
  <si>
    <t>211u0181</t>
  </si>
  <si>
    <t>211u0191</t>
  </si>
  <si>
    <t>Minquis Melchi Orlando</t>
  </si>
  <si>
    <t>Olin Alonso Carlos Daniel</t>
  </si>
  <si>
    <t>Ortiz Dominguez  Keissly</t>
  </si>
  <si>
    <t>Ortíz Vergara Diego de Jesús</t>
  </si>
  <si>
    <t>Pichal Valdez Germain</t>
  </si>
  <si>
    <t>Polito Ixtepan Leslye Alejandra</t>
  </si>
  <si>
    <t>Ramírez Muñoz Teresa</t>
  </si>
  <si>
    <t>ROVIRA MACARIO LUIS AXEL</t>
  </si>
  <si>
    <t>Terrazas Guerrero Roberto Carlos</t>
  </si>
  <si>
    <t>Toto Bautista Eduardo Abisaí</t>
  </si>
  <si>
    <t>211U0203</t>
  </si>
  <si>
    <t>211u0202</t>
  </si>
  <si>
    <t>211u0200</t>
  </si>
  <si>
    <t>211U0199</t>
  </si>
  <si>
    <t>211u0198</t>
  </si>
  <si>
    <t>211U0197</t>
  </si>
  <si>
    <t>211u0195</t>
  </si>
  <si>
    <t>211u0194</t>
  </si>
  <si>
    <t>211u0192</t>
  </si>
  <si>
    <t>604A</t>
  </si>
  <si>
    <t>Azamar Tegoma Leonardo de J.</t>
  </si>
  <si>
    <t>Beltrán Ramón Gabriela</t>
  </si>
  <si>
    <t>Campos de Dios Diego Emmanuel</t>
  </si>
  <si>
    <t>Carvajal García Joanna Guadalupe</t>
  </si>
  <si>
    <t>CHIPOL ESCRIBANO CRISTIAN</t>
  </si>
  <si>
    <t>Coloriano Victorio Elisa</t>
  </si>
  <si>
    <t>Loyo Olam Luis Leonardo</t>
  </si>
  <si>
    <t>Morales Hernández Fernando Raymundo</t>
  </si>
  <si>
    <t>Pavon Figarola Elias Dario</t>
  </si>
  <si>
    <t>Rasgado De La Cruz David</t>
  </si>
  <si>
    <t>Vázquez Domínguez Luis Gerardo</t>
  </si>
  <si>
    <t>XOLO ABSALON SERGIO LUIS</t>
  </si>
  <si>
    <t xml:space="preserve">Xolo Cobaxin Mauricio </t>
  </si>
  <si>
    <t>201u0128</t>
  </si>
  <si>
    <t>201U0127</t>
  </si>
  <si>
    <t>201u0125</t>
  </si>
  <si>
    <t>201u0119</t>
  </si>
  <si>
    <t>201u0117</t>
  </si>
  <si>
    <t>201U0116</t>
  </si>
  <si>
    <t>201u0490</t>
  </si>
  <si>
    <t>201U0106</t>
  </si>
  <si>
    <t>201U0104</t>
  </si>
  <si>
    <t>201u0101</t>
  </si>
  <si>
    <t>201U0097</t>
  </si>
  <si>
    <t>211UO011</t>
  </si>
  <si>
    <t>201U0096</t>
  </si>
  <si>
    <t>221U0814</t>
  </si>
  <si>
    <t>191U0165</t>
  </si>
  <si>
    <t>191U0171</t>
  </si>
  <si>
    <t>181U0195</t>
  </si>
  <si>
    <t>191U0183</t>
  </si>
  <si>
    <t>191U0190</t>
  </si>
  <si>
    <t>191U0194</t>
  </si>
  <si>
    <t>LENGUAJES Y AUTOMATAS II</t>
  </si>
  <si>
    <t>Rios Valle Fabian Alexander</t>
  </si>
  <si>
    <t>201u0120</t>
  </si>
  <si>
    <t>221u0193</t>
  </si>
  <si>
    <t>221u0238</t>
  </si>
  <si>
    <t>191u0164</t>
  </si>
  <si>
    <t>171u0160</t>
  </si>
  <si>
    <t>191u0165</t>
  </si>
  <si>
    <t>181u0711</t>
  </si>
  <si>
    <t>191u0169</t>
  </si>
  <si>
    <t>191u0170</t>
  </si>
  <si>
    <t>191u0171</t>
  </si>
  <si>
    <t>191u0173</t>
  </si>
  <si>
    <t>181u0199</t>
  </si>
  <si>
    <t>181u0200</t>
  </si>
  <si>
    <t>191u0184</t>
  </si>
  <si>
    <t>191u0188</t>
  </si>
  <si>
    <t>191u0190</t>
  </si>
  <si>
    <t>181u0222</t>
  </si>
  <si>
    <t>TOPICOS DE INTELIGENCIA DE NEGOCIOS II</t>
  </si>
  <si>
    <t>RASCON HERNANDEZ CRECENCIO</t>
  </si>
  <si>
    <t>Herrera Mixtega Laura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</si>
</sst>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1" fontId="1" fillId="0" borderId="2" xfId="0" applyNumberFormat="1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27"/>
  <sheetViews>
    <sheetView zoomScale="84" zoomScaleNormal="84" workbookViewId="0">
      <selection activeCell="J11" sqref="J11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11" customWidth="1"/>
    <col min="8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17" t="s">
        <v>9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2"/>
      <c r="R2" s="2"/>
    </row>
    <row r="3" spans="2:18" x14ac:dyDescent="0.25">
      <c r="C3" s="18" t="s">
        <v>8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"/>
      <c r="R3" s="1"/>
    </row>
    <row r="4" spans="2:18" x14ac:dyDescent="0.25">
      <c r="C4" t="s">
        <v>0</v>
      </c>
      <c r="D4" s="19" t="s">
        <v>171</v>
      </c>
      <c r="E4" s="19"/>
      <c r="F4" s="19"/>
      <c r="G4" s="19"/>
      <c r="I4" t="s">
        <v>1</v>
      </c>
      <c r="J4" s="20" t="s">
        <v>76</v>
      </c>
      <c r="K4" s="20"/>
      <c r="M4" t="s">
        <v>2</v>
      </c>
      <c r="N4" s="21">
        <v>45009</v>
      </c>
      <c r="O4" s="21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0" t="s">
        <v>75</v>
      </c>
      <c r="E6" s="20"/>
      <c r="F6" s="20"/>
      <c r="G6" s="20"/>
      <c r="I6" s="22" t="s">
        <v>22</v>
      </c>
      <c r="J6" s="22"/>
      <c r="K6" s="23" t="s">
        <v>43</v>
      </c>
      <c r="L6" s="23"/>
      <c r="M6" s="23"/>
      <c r="N6" s="23"/>
      <c r="O6" s="23"/>
      <c r="P6" s="2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4" t="s">
        <v>5</v>
      </c>
      <c r="E8" s="24"/>
      <c r="F8" s="24"/>
      <c r="G8" s="24"/>
      <c r="H8" s="24"/>
      <c r="I8" s="2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18" x14ac:dyDescent="0.25">
      <c r="B9" s="6">
        <v>1</v>
      </c>
      <c r="C9" s="6" t="s">
        <v>146</v>
      </c>
      <c r="D9" s="16" t="s">
        <v>77</v>
      </c>
      <c r="E9" s="16"/>
      <c r="F9" s="16"/>
      <c r="G9" s="16"/>
      <c r="H9" s="16"/>
      <c r="I9" s="16"/>
      <c r="J9" s="15">
        <v>85</v>
      </c>
      <c r="K9" s="4">
        <v>95</v>
      </c>
      <c r="L9" s="4">
        <v>92</v>
      </c>
      <c r="M9" s="4">
        <v>90</v>
      </c>
      <c r="N9" s="4">
        <v>92</v>
      </c>
      <c r="O9" s="4">
        <v>79</v>
      </c>
      <c r="P9" s="4"/>
      <c r="Q9" s="9">
        <f>SUM(J9:P9)/6</f>
        <v>88.833333333333329</v>
      </c>
    </row>
    <row r="10" spans="2:18" x14ac:dyDescent="0.25">
      <c r="B10" s="6">
        <f>B9+1</f>
        <v>2</v>
      </c>
      <c r="C10" s="6" t="s">
        <v>147</v>
      </c>
      <c r="D10" s="25" t="s">
        <v>78</v>
      </c>
      <c r="E10" s="25"/>
      <c r="F10" s="25"/>
      <c r="G10" s="25"/>
      <c r="H10" s="25"/>
      <c r="I10" s="25"/>
      <c r="J10" s="4">
        <v>70</v>
      </c>
      <c r="K10" s="4">
        <v>80</v>
      </c>
      <c r="L10" s="4">
        <v>85</v>
      </c>
      <c r="M10" s="4">
        <v>85</v>
      </c>
      <c r="N10" s="4">
        <v>83</v>
      </c>
      <c r="O10" s="4">
        <v>90</v>
      </c>
      <c r="P10" s="4"/>
      <c r="Q10" s="9">
        <f t="shared" ref="Q10:Q14" si="0">SUM(J10:P10)/6</f>
        <v>82.166666666666671</v>
      </c>
    </row>
    <row r="11" spans="2:18" x14ac:dyDescent="0.25">
      <c r="B11" s="6">
        <f t="shared" ref="B11:B18" si="1">B10+1</f>
        <v>3</v>
      </c>
      <c r="C11" s="6" t="s">
        <v>148</v>
      </c>
      <c r="D11" s="25" t="s">
        <v>79</v>
      </c>
      <c r="E11" s="25"/>
      <c r="F11" s="25"/>
      <c r="G11" s="25"/>
      <c r="H11" s="25"/>
      <c r="I11" s="25"/>
      <c r="J11" s="4">
        <v>90</v>
      </c>
      <c r="K11" s="4">
        <v>89</v>
      </c>
      <c r="L11" s="4">
        <v>88</v>
      </c>
      <c r="M11" s="4">
        <v>72</v>
      </c>
      <c r="N11" s="4">
        <v>76</v>
      </c>
      <c r="O11" s="4">
        <v>85</v>
      </c>
      <c r="P11" s="4"/>
      <c r="Q11" s="9">
        <f t="shared" si="0"/>
        <v>83.333333333333329</v>
      </c>
    </row>
    <row r="12" spans="2:18" x14ac:dyDescent="0.25">
      <c r="B12" s="6">
        <f t="shared" si="1"/>
        <v>4</v>
      </c>
      <c r="C12" s="6" t="s">
        <v>149</v>
      </c>
      <c r="D12" s="25" t="s">
        <v>80</v>
      </c>
      <c r="E12" s="25"/>
      <c r="F12" s="25"/>
      <c r="G12" s="25"/>
      <c r="H12" s="25"/>
      <c r="I12" s="25"/>
      <c r="J12" s="4">
        <v>85</v>
      </c>
      <c r="K12" s="4">
        <v>87</v>
      </c>
      <c r="L12" s="4">
        <v>87</v>
      </c>
      <c r="M12" s="4">
        <v>90</v>
      </c>
      <c r="N12" s="4">
        <v>92</v>
      </c>
      <c r="O12" s="4">
        <v>86</v>
      </c>
      <c r="P12" s="4"/>
      <c r="Q12" s="9">
        <f t="shared" si="0"/>
        <v>87.833333333333329</v>
      </c>
    </row>
    <row r="13" spans="2:18" x14ac:dyDescent="0.25">
      <c r="B13" s="6">
        <f t="shared" si="1"/>
        <v>5</v>
      </c>
      <c r="C13" s="6" t="s">
        <v>150</v>
      </c>
      <c r="D13" s="16" t="s">
        <v>172</v>
      </c>
      <c r="E13" s="16"/>
      <c r="F13" s="16"/>
      <c r="G13" s="16"/>
      <c r="H13" s="16"/>
      <c r="I13" s="16"/>
      <c r="J13" s="15">
        <v>91</v>
      </c>
      <c r="K13" s="4">
        <v>85</v>
      </c>
      <c r="L13" s="4">
        <v>92</v>
      </c>
      <c r="M13" s="4">
        <v>86</v>
      </c>
      <c r="N13" s="4">
        <v>88</v>
      </c>
      <c r="O13" s="4">
        <v>87</v>
      </c>
      <c r="P13" s="4"/>
      <c r="Q13" s="9">
        <f t="shared" si="0"/>
        <v>88.166666666666671</v>
      </c>
    </row>
    <row r="14" spans="2:18" x14ac:dyDescent="0.25">
      <c r="B14" s="6">
        <f t="shared" si="1"/>
        <v>6</v>
      </c>
      <c r="C14" s="6" t="s">
        <v>151</v>
      </c>
      <c r="D14" s="25" t="s">
        <v>81</v>
      </c>
      <c r="E14" s="25"/>
      <c r="F14" s="25"/>
      <c r="G14" s="25"/>
      <c r="H14" s="25"/>
      <c r="I14" s="25"/>
      <c r="J14" s="4">
        <v>70</v>
      </c>
      <c r="K14" s="4">
        <v>73</v>
      </c>
      <c r="L14" s="4">
        <v>82</v>
      </c>
      <c r="M14" s="4">
        <v>88</v>
      </c>
      <c r="N14" s="4">
        <v>89</v>
      </c>
      <c r="O14" s="4">
        <v>89</v>
      </c>
      <c r="P14" s="4"/>
      <c r="Q14" s="9">
        <f t="shared" si="0"/>
        <v>81.833333333333329</v>
      </c>
    </row>
    <row r="15" spans="2:18" x14ac:dyDescent="0.25">
      <c r="B15" s="6">
        <f t="shared" si="1"/>
        <v>7</v>
      </c>
      <c r="C15" s="6"/>
      <c r="D15" s="25"/>
      <c r="E15" s="25"/>
      <c r="F15" s="25"/>
      <c r="G15" s="25"/>
      <c r="H15" s="25"/>
      <c r="I15" s="25"/>
      <c r="J15" s="4"/>
      <c r="K15" s="4"/>
      <c r="L15" s="4"/>
      <c r="M15" s="4"/>
      <c r="N15" s="4"/>
      <c r="O15" s="4"/>
      <c r="P15" s="4"/>
      <c r="Q15" s="9">
        <f t="shared" ref="Q15:Q18" si="2">SUM(J15:P15)/7</f>
        <v>0</v>
      </c>
    </row>
    <row r="16" spans="2:18" x14ac:dyDescent="0.25">
      <c r="B16" s="6">
        <f t="shared" si="1"/>
        <v>8</v>
      </c>
      <c r="C16" s="6"/>
      <c r="D16" s="25"/>
      <c r="E16" s="25"/>
      <c r="F16" s="25"/>
      <c r="G16" s="25"/>
      <c r="H16" s="25"/>
      <c r="I16" s="25"/>
      <c r="J16" s="4"/>
      <c r="K16" s="4"/>
      <c r="L16" s="4"/>
      <c r="M16" s="4"/>
      <c r="N16" s="4"/>
      <c r="O16" s="4"/>
      <c r="P16" s="4"/>
      <c r="Q16" s="9">
        <f t="shared" si="2"/>
        <v>0</v>
      </c>
    </row>
    <row r="17" spans="2:17" x14ac:dyDescent="0.25">
      <c r="B17" s="6">
        <f t="shared" si="1"/>
        <v>9</v>
      </c>
      <c r="C17" s="6"/>
      <c r="D17" s="25"/>
      <c r="E17" s="25"/>
      <c r="F17" s="25"/>
      <c r="G17" s="25"/>
      <c r="H17" s="25"/>
      <c r="I17" s="25"/>
      <c r="J17" s="4"/>
      <c r="K17" s="4"/>
      <c r="L17" s="4"/>
      <c r="M17" s="4"/>
      <c r="N17" s="4"/>
      <c r="O17" s="4"/>
      <c r="P17" s="4"/>
      <c r="Q17" s="9">
        <f t="shared" si="2"/>
        <v>0</v>
      </c>
    </row>
    <row r="18" spans="2:17" x14ac:dyDescent="0.25">
      <c r="B18" s="6">
        <f t="shared" si="1"/>
        <v>10</v>
      </c>
      <c r="C18" s="6"/>
      <c r="D18" s="25"/>
      <c r="E18" s="25"/>
      <c r="F18" s="25"/>
      <c r="G18" s="25"/>
      <c r="H18" s="25"/>
      <c r="I18" s="25"/>
      <c r="J18" s="4"/>
      <c r="K18" s="4"/>
      <c r="L18" s="4"/>
      <c r="M18" s="4"/>
      <c r="N18" s="4"/>
      <c r="O18" s="4"/>
      <c r="P18" s="4"/>
      <c r="Q18" s="9">
        <f t="shared" si="2"/>
        <v>0</v>
      </c>
    </row>
    <row r="19" spans="2:17" x14ac:dyDescent="0.25">
      <c r="C19" s="22"/>
      <c r="D19" s="22"/>
      <c r="E19" s="1"/>
      <c r="H19" s="26" t="s">
        <v>19</v>
      </c>
      <c r="I19" s="26"/>
      <c r="J19" s="10">
        <f t="shared" ref="J19:Q19" si="3">COUNTIF(J9:J18,"&gt;=70")</f>
        <v>6</v>
      </c>
      <c r="K19" s="10">
        <f t="shared" si="3"/>
        <v>6</v>
      </c>
      <c r="L19" s="10">
        <f t="shared" si="3"/>
        <v>6</v>
      </c>
      <c r="M19" s="10">
        <f t="shared" si="3"/>
        <v>6</v>
      </c>
      <c r="N19" s="10">
        <f t="shared" si="3"/>
        <v>6</v>
      </c>
      <c r="O19" s="10">
        <f t="shared" si="3"/>
        <v>6</v>
      </c>
      <c r="P19" s="10">
        <f t="shared" si="3"/>
        <v>0</v>
      </c>
      <c r="Q19" s="14">
        <f t="shared" si="3"/>
        <v>6</v>
      </c>
    </row>
    <row r="20" spans="2:17" x14ac:dyDescent="0.25">
      <c r="C20" s="22"/>
      <c r="D20" s="22"/>
      <c r="E20" s="7"/>
      <c r="H20" s="27" t="s">
        <v>20</v>
      </c>
      <c r="I20" s="27"/>
      <c r="J20" s="11">
        <f t="shared" ref="J20:Q20" si="4">COUNTIF(J9:J18,"&lt;70")</f>
        <v>0</v>
      </c>
      <c r="K20" s="11">
        <f t="shared" si="4"/>
        <v>0</v>
      </c>
      <c r="L20" s="11">
        <f t="shared" si="4"/>
        <v>0</v>
      </c>
      <c r="M20" s="11">
        <f t="shared" si="4"/>
        <v>0</v>
      </c>
      <c r="N20" s="11">
        <f t="shared" si="4"/>
        <v>0</v>
      </c>
      <c r="O20" s="11">
        <f t="shared" si="4"/>
        <v>0</v>
      </c>
      <c r="P20" s="11">
        <f t="shared" si="4"/>
        <v>0</v>
      </c>
      <c r="Q20" s="11">
        <f t="shared" si="4"/>
        <v>4</v>
      </c>
    </row>
    <row r="21" spans="2:17" x14ac:dyDescent="0.25">
      <c r="C21" s="22"/>
      <c r="D21" s="22"/>
      <c r="E21" s="22"/>
      <c r="H21" s="27" t="s">
        <v>21</v>
      </c>
      <c r="I21" s="27"/>
      <c r="J21" s="11">
        <f t="shared" ref="J21:Q21" si="5">COUNT(J9:J18)</f>
        <v>6</v>
      </c>
      <c r="K21" s="11">
        <f t="shared" si="5"/>
        <v>6</v>
      </c>
      <c r="L21" s="11">
        <f t="shared" si="5"/>
        <v>6</v>
      </c>
      <c r="M21" s="11">
        <f t="shared" si="5"/>
        <v>6</v>
      </c>
      <c r="N21" s="11">
        <f t="shared" si="5"/>
        <v>6</v>
      </c>
      <c r="O21" s="11">
        <f t="shared" si="5"/>
        <v>6</v>
      </c>
      <c r="P21" s="11">
        <f t="shared" si="5"/>
        <v>0</v>
      </c>
      <c r="Q21" s="11">
        <f t="shared" si="5"/>
        <v>10</v>
      </c>
    </row>
    <row r="22" spans="2:17" x14ac:dyDescent="0.25">
      <c r="C22" s="22"/>
      <c r="D22" s="22"/>
      <c r="E22" s="1"/>
      <c r="H22" s="28" t="s">
        <v>16</v>
      </c>
      <c r="I22" s="28"/>
      <c r="J22" s="12">
        <f>J19/J21</f>
        <v>1</v>
      </c>
      <c r="K22" s="13">
        <f t="shared" ref="K22:Q22" si="6">K19/K21</f>
        <v>1</v>
      </c>
      <c r="L22" s="13">
        <f t="shared" si="6"/>
        <v>1</v>
      </c>
      <c r="M22" s="13">
        <f t="shared" si="6"/>
        <v>1</v>
      </c>
      <c r="N22" s="13">
        <f t="shared" si="6"/>
        <v>1</v>
      </c>
      <c r="O22" s="13">
        <f t="shared" si="6"/>
        <v>1</v>
      </c>
      <c r="P22" s="13" t="e">
        <f t="shared" si="6"/>
        <v>#DIV/0!</v>
      </c>
      <c r="Q22" s="13">
        <f t="shared" si="6"/>
        <v>0.6</v>
      </c>
    </row>
    <row r="23" spans="2:17" x14ac:dyDescent="0.25">
      <c r="C23" s="22"/>
      <c r="D23" s="22"/>
      <c r="E23" s="1"/>
      <c r="H23" s="28" t="s">
        <v>17</v>
      </c>
      <c r="I23" s="28"/>
      <c r="J23" s="12">
        <f>J20/J21</f>
        <v>0</v>
      </c>
      <c r="K23" s="12">
        <f t="shared" ref="K23:Q23" si="7">K20/K21</f>
        <v>0</v>
      </c>
      <c r="L23" s="13">
        <f t="shared" si="7"/>
        <v>0</v>
      </c>
      <c r="M23" s="13">
        <f t="shared" si="7"/>
        <v>0</v>
      </c>
      <c r="N23" s="13">
        <f t="shared" si="7"/>
        <v>0</v>
      </c>
      <c r="O23" s="13">
        <f t="shared" si="7"/>
        <v>0</v>
      </c>
      <c r="P23" s="13" t="e">
        <f t="shared" si="7"/>
        <v>#DIV/0!</v>
      </c>
      <c r="Q23" s="13">
        <f t="shared" si="7"/>
        <v>0.4</v>
      </c>
    </row>
    <row r="24" spans="2:17" x14ac:dyDescent="0.25">
      <c r="C24" s="22"/>
      <c r="D24" s="22"/>
      <c r="E24" s="7"/>
      <c r="K24">
        <f>AVERAGE(K9:K14)</f>
        <v>84.833333333333329</v>
      </c>
      <c r="L24">
        <f>AVERAGE(L9:L14)</f>
        <v>87.666666666666671</v>
      </c>
      <c r="M24">
        <f>AVERAGE(M9:M14)</f>
        <v>85.166666666666671</v>
      </c>
      <c r="N24">
        <f>AVERAGE(N9:N14)</f>
        <v>86.666666666666671</v>
      </c>
    </row>
    <row r="25" spans="2:17" x14ac:dyDescent="0.25">
      <c r="C25" s="1"/>
      <c r="D25" s="1"/>
      <c r="E25" s="7"/>
    </row>
    <row r="26" spans="2:17" x14ac:dyDescent="0.25">
      <c r="J26" s="29"/>
      <c r="K26" s="29"/>
      <c r="L26" s="29"/>
      <c r="M26" s="29"/>
      <c r="N26" s="29"/>
      <c r="O26" s="29"/>
      <c r="P26" s="29"/>
    </row>
    <row r="27" spans="2:17" x14ac:dyDescent="0.25">
      <c r="J27" s="30" t="s">
        <v>18</v>
      </c>
      <c r="K27" s="30"/>
      <c r="L27" s="30"/>
      <c r="M27" s="30"/>
      <c r="N27" s="30"/>
      <c r="O27" s="30"/>
      <c r="P27" s="30"/>
    </row>
  </sheetData>
  <mergeCells count="32">
    <mergeCell ref="C23:D23"/>
    <mergeCell ref="H23:I23"/>
    <mergeCell ref="C24:D24"/>
    <mergeCell ref="J26:P26"/>
    <mergeCell ref="J27:P27"/>
    <mergeCell ref="C20:D20"/>
    <mergeCell ref="H20:I20"/>
    <mergeCell ref="C21:E21"/>
    <mergeCell ref="H21:I21"/>
    <mergeCell ref="C22:D22"/>
    <mergeCell ref="H22:I22"/>
    <mergeCell ref="C19:D19"/>
    <mergeCell ref="H19:I19"/>
    <mergeCell ref="D14:I14"/>
    <mergeCell ref="D15:I15"/>
    <mergeCell ref="D16:I16"/>
    <mergeCell ref="D17:I17"/>
    <mergeCell ref="D18:I18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35"/>
  <sheetViews>
    <sheetView topLeftCell="A4" zoomScale="70" zoomScaleNormal="70" workbookViewId="0">
      <selection activeCell="Q32" sqref="Q32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22.28515625" customWidth="1"/>
    <col min="8" max="8" width="7.7109375" customWidth="1"/>
    <col min="9" max="9" width="12.42578125" customWidth="1"/>
    <col min="10" max="10" width="7.140625" customWidth="1"/>
    <col min="11" max="12" width="5.7109375" customWidth="1"/>
    <col min="13" max="13" width="8.710937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17" t="s">
        <v>9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2"/>
      <c r="R2" s="2"/>
    </row>
    <row r="3" spans="2:18" x14ac:dyDescent="0.25">
      <c r="C3" s="18" t="s">
        <v>8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"/>
      <c r="R3" s="1"/>
    </row>
    <row r="4" spans="2:18" x14ac:dyDescent="0.25">
      <c r="C4" t="s">
        <v>0</v>
      </c>
      <c r="D4" s="19" t="s">
        <v>42</v>
      </c>
      <c r="E4" s="19"/>
      <c r="F4" s="19"/>
      <c r="G4" s="19"/>
      <c r="I4" t="s">
        <v>1</v>
      </c>
      <c r="J4" s="20" t="s">
        <v>44</v>
      </c>
      <c r="K4" s="20"/>
      <c r="M4" t="s">
        <v>2</v>
      </c>
      <c r="N4" s="21">
        <v>45009</v>
      </c>
      <c r="O4" s="21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0" t="s">
        <v>39</v>
      </c>
      <c r="E6" s="20"/>
      <c r="F6" s="20"/>
      <c r="G6" s="20"/>
      <c r="I6" s="22" t="s">
        <v>22</v>
      </c>
      <c r="J6" s="22"/>
      <c r="K6" s="23" t="s">
        <v>43</v>
      </c>
      <c r="L6" s="23"/>
      <c r="M6" s="23"/>
      <c r="N6" s="23"/>
      <c r="O6" s="23"/>
      <c r="P6" s="2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4" t="s">
        <v>5</v>
      </c>
      <c r="E8" s="24"/>
      <c r="F8" s="24"/>
      <c r="G8" s="24"/>
      <c r="H8" s="24"/>
      <c r="I8" s="2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18" x14ac:dyDescent="0.25">
      <c r="B9" s="6">
        <v>1</v>
      </c>
      <c r="C9" s="6" t="s">
        <v>46</v>
      </c>
      <c r="D9" s="34" t="s">
        <v>45</v>
      </c>
      <c r="E9" s="35"/>
      <c r="F9" s="35"/>
      <c r="G9" s="35"/>
      <c r="H9" s="35"/>
      <c r="I9" s="36"/>
      <c r="J9" s="4">
        <v>96</v>
      </c>
      <c r="K9" s="4">
        <v>95</v>
      </c>
      <c r="L9" s="4">
        <v>94</v>
      </c>
      <c r="M9" s="4">
        <v>88</v>
      </c>
      <c r="N9" s="4">
        <v>100</v>
      </c>
      <c r="O9" s="4">
        <v>94</v>
      </c>
      <c r="P9" s="4"/>
      <c r="Q9" s="9">
        <f>SUM(J9:P9)/6</f>
        <v>94.5</v>
      </c>
    </row>
    <row r="10" spans="2:18" x14ac:dyDescent="0.25">
      <c r="B10" s="6">
        <f>B9+1</f>
        <v>2</v>
      </c>
      <c r="C10" s="6" t="s">
        <v>155</v>
      </c>
      <c r="D10" s="34" t="s">
        <v>47</v>
      </c>
      <c r="E10" s="35"/>
      <c r="F10" s="35"/>
      <c r="G10" s="35"/>
      <c r="H10" s="35"/>
      <c r="I10" s="36"/>
      <c r="J10" s="4">
        <v>81</v>
      </c>
      <c r="K10" s="4">
        <v>95</v>
      </c>
      <c r="L10" s="4">
        <v>87</v>
      </c>
      <c r="M10" s="4">
        <v>92</v>
      </c>
      <c r="N10" s="4">
        <v>85</v>
      </c>
      <c r="O10" s="4">
        <v>85</v>
      </c>
      <c r="P10" s="4"/>
      <c r="Q10" s="9">
        <f t="shared" ref="Q10:Q24" si="0">SUM(J10:P10)/6</f>
        <v>87.5</v>
      </c>
    </row>
    <row r="11" spans="2:18" x14ac:dyDescent="0.25">
      <c r="B11" s="6">
        <f t="shared" ref="B11:B26" si="1">B10+1</f>
        <v>3</v>
      </c>
      <c r="C11" s="6" t="s">
        <v>48</v>
      </c>
      <c r="D11" s="34" t="s">
        <v>49</v>
      </c>
      <c r="E11" s="35"/>
      <c r="F11" s="35"/>
      <c r="G11" s="35"/>
      <c r="H11" s="35"/>
      <c r="I11" s="36"/>
      <c r="J11" s="4">
        <v>93</v>
      </c>
      <c r="K11" s="4">
        <v>93</v>
      </c>
      <c r="L11" s="4">
        <v>92</v>
      </c>
      <c r="M11" s="4">
        <v>81</v>
      </c>
      <c r="N11" s="4">
        <v>100</v>
      </c>
      <c r="O11" s="4">
        <v>93</v>
      </c>
      <c r="P11" s="4"/>
      <c r="Q11" s="9">
        <f t="shared" si="0"/>
        <v>92</v>
      </c>
    </row>
    <row r="12" spans="2:18" x14ac:dyDescent="0.25">
      <c r="B12" s="6">
        <f t="shared" si="1"/>
        <v>4</v>
      </c>
      <c r="C12" s="6" t="s">
        <v>51</v>
      </c>
      <c r="D12" s="34" t="s">
        <v>50</v>
      </c>
      <c r="E12" s="35"/>
      <c r="F12" s="35"/>
      <c r="G12" s="35"/>
      <c r="H12" s="35"/>
      <c r="I12" s="36"/>
      <c r="J12" s="4">
        <v>80</v>
      </c>
      <c r="K12" s="4">
        <v>80</v>
      </c>
      <c r="L12" s="4">
        <v>0</v>
      </c>
      <c r="M12" s="4">
        <v>0</v>
      </c>
      <c r="N12" s="4">
        <v>0</v>
      </c>
      <c r="O12" s="4">
        <v>0</v>
      </c>
      <c r="P12" s="4"/>
      <c r="Q12" s="9">
        <f t="shared" si="0"/>
        <v>26.666666666666668</v>
      </c>
    </row>
    <row r="13" spans="2:18" x14ac:dyDescent="0.25">
      <c r="B13" s="6">
        <f t="shared" si="1"/>
        <v>5</v>
      </c>
      <c r="C13" s="6" t="s">
        <v>53</v>
      </c>
      <c r="D13" s="31" t="s">
        <v>52</v>
      </c>
      <c r="E13" s="32"/>
      <c r="F13" s="32"/>
      <c r="G13" s="32"/>
      <c r="H13" s="32"/>
      <c r="I13" s="33"/>
      <c r="J13" s="15">
        <v>0</v>
      </c>
      <c r="K13" s="15">
        <v>0</v>
      </c>
      <c r="L13" s="4">
        <v>0</v>
      </c>
      <c r="M13" s="4">
        <v>0</v>
      </c>
      <c r="N13" s="4">
        <v>0</v>
      </c>
      <c r="O13" s="4">
        <v>0</v>
      </c>
      <c r="P13" s="4"/>
      <c r="Q13" s="9">
        <f t="shared" si="0"/>
        <v>0</v>
      </c>
    </row>
    <row r="14" spans="2:18" x14ac:dyDescent="0.25">
      <c r="B14" s="6">
        <f t="shared" si="1"/>
        <v>6</v>
      </c>
      <c r="C14" s="6" t="s">
        <v>55</v>
      </c>
      <c r="D14" s="31" t="s">
        <v>54</v>
      </c>
      <c r="E14" s="32"/>
      <c r="F14" s="32"/>
      <c r="G14" s="32"/>
      <c r="H14" s="32"/>
      <c r="I14" s="33"/>
      <c r="J14" s="15">
        <v>0</v>
      </c>
      <c r="K14" s="15">
        <v>0</v>
      </c>
      <c r="L14" s="4">
        <v>0</v>
      </c>
      <c r="M14" s="4">
        <v>0</v>
      </c>
      <c r="N14" s="4">
        <v>0</v>
      </c>
      <c r="O14" s="4">
        <v>0</v>
      </c>
      <c r="P14" s="4"/>
      <c r="Q14" s="9">
        <f t="shared" si="0"/>
        <v>0</v>
      </c>
    </row>
    <row r="15" spans="2:18" x14ac:dyDescent="0.25">
      <c r="B15" s="6">
        <f t="shared" si="1"/>
        <v>7</v>
      </c>
      <c r="C15" s="6" t="s">
        <v>57</v>
      </c>
      <c r="D15" s="31" t="s">
        <v>56</v>
      </c>
      <c r="E15" s="32"/>
      <c r="F15" s="32"/>
      <c r="G15" s="32"/>
      <c r="H15" s="32"/>
      <c r="I15" s="33"/>
      <c r="J15" s="15">
        <v>0</v>
      </c>
      <c r="K15" s="15">
        <v>0</v>
      </c>
      <c r="L15" s="4">
        <v>0</v>
      </c>
      <c r="M15" s="4">
        <v>0</v>
      </c>
      <c r="N15" s="4">
        <v>0</v>
      </c>
      <c r="O15" s="4">
        <v>0</v>
      </c>
      <c r="P15" s="4"/>
      <c r="Q15" s="9">
        <f t="shared" si="0"/>
        <v>0</v>
      </c>
    </row>
    <row r="16" spans="2:18" x14ac:dyDescent="0.25">
      <c r="B16" s="6">
        <f t="shared" si="1"/>
        <v>8</v>
      </c>
      <c r="C16" s="6" t="s">
        <v>59</v>
      </c>
      <c r="D16" s="31" t="s">
        <v>58</v>
      </c>
      <c r="E16" s="32"/>
      <c r="F16" s="32"/>
      <c r="G16" s="32"/>
      <c r="H16" s="32"/>
      <c r="I16" s="33"/>
      <c r="J16" s="15">
        <v>0</v>
      </c>
      <c r="K16" s="15">
        <v>0</v>
      </c>
      <c r="L16" s="4">
        <v>0</v>
      </c>
      <c r="M16" s="4">
        <v>0</v>
      </c>
      <c r="N16" s="4">
        <v>0</v>
      </c>
      <c r="O16" s="4">
        <v>0</v>
      </c>
      <c r="P16" s="4"/>
      <c r="Q16" s="9">
        <f t="shared" si="0"/>
        <v>0</v>
      </c>
    </row>
    <row r="17" spans="2:17" x14ac:dyDescent="0.25">
      <c r="B17" s="6">
        <f t="shared" si="1"/>
        <v>9</v>
      </c>
      <c r="C17" s="6" t="s">
        <v>61</v>
      </c>
      <c r="D17" s="31" t="s">
        <v>60</v>
      </c>
      <c r="E17" s="32"/>
      <c r="F17" s="32"/>
      <c r="G17" s="32"/>
      <c r="H17" s="32"/>
      <c r="I17" s="33"/>
      <c r="J17" s="15">
        <v>0</v>
      </c>
      <c r="K17" s="15">
        <v>0</v>
      </c>
      <c r="L17" s="4">
        <v>0</v>
      </c>
      <c r="M17" s="4">
        <v>0</v>
      </c>
      <c r="N17" s="4">
        <v>0</v>
      </c>
      <c r="O17" s="4">
        <v>0</v>
      </c>
      <c r="P17" s="4"/>
      <c r="Q17" s="9">
        <f t="shared" si="0"/>
        <v>0</v>
      </c>
    </row>
    <row r="18" spans="2:17" x14ac:dyDescent="0.25">
      <c r="B18" s="6">
        <f t="shared" si="1"/>
        <v>10</v>
      </c>
      <c r="C18" s="6" t="s">
        <v>63</v>
      </c>
      <c r="D18" s="34" t="s">
        <v>62</v>
      </c>
      <c r="E18" s="35"/>
      <c r="F18" s="35"/>
      <c r="G18" s="35"/>
      <c r="H18" s="35"/>
      <c r="I18" s="36"/>
      <c r="J18" s="4">
        <v>89</v>
      </c>
      <c r="K18" s="4">
        <v>82</v>
      </c>
      <c r="L18" s="4">
        <v>94</v>
      </c>
      <c r="M18" s="4">
        <v>92</v>
      </c>
      <c r="N18" s="4">
        <v>100</v>
      </c>
      <c r="O18" s="4">
        <v>93</v>
      </c>
      <c r="P18" s="4"/>
      <c r="Q18" s="9">
        <f t="shared" si="0"/>
        <v>91.666666666666671</v>
      </c>
    </row>
    <row r="19" spans="2:17" x14ac:dyDescent="0.25">
      <c r="B19" s="6">
        <f t="shared" si="1"/>
        <v>11</v>
      </c>
      <c r="C19" s="6" t="s">
        <v>65</v>
      </c>
      <c r="D19" s="34" t="s">
        <v>64</v>
      </c>
      <c r="E19" s="35"/>
      <c r="F19" s="35"/>
      <c r="G19" s="35"/>
      <c r="H19" s="35"/>
      <c r="I19" s="36"/>
      <c r="J19" s="4">
        <v>86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/>
      <c r="Q19" s="9">
        <f t="shared" si="0"/>
        <v>14.333333333333334</v>
      </c>
    </row>
    <row r="20" spans="2:17" x14ac:dyDescent="0.25">
      <c r="B20" s="6">
        <f t="shared" si="1"/>
        <v>12</v>
      </c>
      <c r="C20" s="6" t="s">
        <v>67</v>
      </c>
      <c r="D20" s="31" t="s">
        <v>66</v>
      </c>
      <c r="E20" s="32"/>
      <c r="F20" s="32"/>
      <c r="G20" s="32"/>
      <c r="H20" s="32"/>
      <c r="I20" s="33"/>
      <c r="J20" s="15">
        <v>0</v>
      </c>
      <c r="K20" s="15">
        <v>0</v>
      </c>
      <c r="L20" s="4">
        <v>0</v>
      </c>
      <c r="M20" s="4">
        <v>0</v>
      </c>
      <c r="N20" s="4">
        <v>0</v>
      </c>
      <c r="O20" s="4">
        <v>0</v>
      </c>
      <c r="P20" s="4"/>
      <c r="Q20" s="9">
        <f t="shared" si="0"/>
        <v>0</v>
      </c>
    </row>
    <row r="21" spans="2:17" x14ac:dyDescent="0.25">
      <c r="B21" s="6">
        <f t="shared" si="1"/>
        <v>13</v>
      </c>
      <c r="C21" s="6" t="s">
        <v>156</v>
      </c>
      <c r="D21" s="34" t="s">
        <v>68</v>
      </c>
      <c r="E21" s="35"/>
      <c r="F21" s="35"/>
      <c r="G21" s="35"/>
      <c r="H21" s="35"/>
      <c r="I21" s="36"/>
      <c r="J21" s="4">
        <v>87</v>
      </c>
      <c r="K21" s="4">
        <v>86</v>
      </c>
      <c r="L21" s="4">
        <v>0</v>
      </c>
      <c r="M21" s="4">
        <v>0</v>
      </c>
      <c r="N21" s="4">
        <v>0</v>
      </c>
      <c r="O21" s="4">
        <v>0</v>
      </c>
      <c r="P21" s="4"/>
      <c r="Q21" s="9">
        <f t="shared" si="0"/>
        <v>28.833333333333332</v>
      </c>
    </row>
    <row r="22" spans="2:17" x14ac:dyDescent="0.25">
      <c r="B22" s="6">
        <f t="shared" si="1"/>
        <v>14</v>
      </c>
      <c r="C22" s="6" t="s">
        <v>70</v>
      </c>
      <c r="D22" s="31" t="s">
        <v>69</v>
      </c>
      <c r="E22" s="32"/>
      <c r="F22" s="32"/>
      <c r="G22" s="32"/>
      <c r="H22" s="32"/>
      <c r="I22" s="33"/>
      <c r="J22" s="15">
        <v>0</v>
      </c>
      <c r="K22" s="15">
        <v>0</v>
      </c>
      <c r="L22" s="4">
        <v>0</v>
      </c>
      <c r="M22" s="4">
        <v>0</v>
      </c>
      <c r="N22" s="4">
        <v>0</v>
      </c>
      <c r="O22" s="4">
        <v>0</v>
      </c>
      <c r="P22" s="4"/>
      <c r="Q22" s="9">
        <f t="shared" si="0"/>
        <v>0</v>
      </c>
    </row>
    <row r="23" spans="2:17" x14ac:dyDescent="0.25">
      <c r="B23" s="6">
        <f t="shared" si="1"/>
        <v>15</v>
      </c>
      <c r="C23" s="6" t="s">
        <v>72</v>
      </c>
      <c r="D23" s="31" t="s">
        <v>71</v>
      </c>
      <c r="E23" s="32"/>
      <c r="F23" s="32"/>
      <c r="G23" s="32"/>
      <c r="H23" s="32"/>
      <c r="I23" s="33"/>
      <c r="J23" s="15">
        <v>70</v>
      </c>
      <c r="K23" s="4">
        <v>81</v>
      </c>
      <c r="L23" s="4">
        <v>93</v>
      </c>
      <c r="M23" s="4">
        <v>92</v>
      </c>
      <c r="N23" s="4">
        <v>90</v>
      </c>
      <c r="O23" s="4">
        <v>83</v>
      </c>
      <c r="P23" s="4"/>
      <c r="Q23" s="9">
        <f t="shared" si="0"/>
        <v>84.833333333333329</v>
      </c>
    </row>
    <row r="24" spans="2:17" x14ac:dyDescent="0.25">
      <c r="B24" s="6">
        <f t="shared" si="1"/>
        <v>16</v>
      </c>
      <c r="C24" s="6" t="s">
        <v>74</v>
      </c>
      <c r="D24" s="31" t="s">
        <v>73</v>
      </c>
      <c r="E24" s="32"/>
      <c r="F24" s="32"/>
      <c r="G24" s="32"/>
      <c r="H24" s="32"/>
      <c r="I24" s="33"/>
      <c r="J24" s="15">
        <v>0</v>
      </c>
      <c r="K24" s="15">
        <v>0</v>
      </c>
      <c r="L24" s="4">
        <v>0</v>
      </c>
      <c r="M24" s="4">
        <v>0</v>
      </c>
      <c r="N24" s="4">
        <v>0</v>
      </c>
      <c r="O24" s="4">
        <v>0</v>
      </c>
      <c r="P24" s="4"/>
      <c r="Q24" s="9">
        <f t="shared" si="0"/>
        <v>0</v>
      </c>
    </row>
    <row r="25" spans="2:17" x14ac:dyDescent="0.25">
      <c r="B25" s="6">
        <f t="shared" si="1"/>
        <v>17</v>
      </c>
      <c r="C25" s="6"/>
      <c r="D25" s="25"/>
      <c r="E25" s="25"/>
      <c r="F25" s="25"/>
      <c r="G25" s="25"/>
      <c r="H25" s="25"/>
      <c r="I25" s="25"/>
      <c r="J25" s="4"/>
      <c r="K25" s="4"/>
      <c r="L25" s="4"/>
      <c r="M25" s="4"/>
      <c r="N25" s="4"/>
      <c r="O25" s="4"/>
      <c r="P25" s="4"/>
      <c r="Q25" s="9">
        <f t="shared" ref="Q25:Q26" si="2">SUM(J25:P25)/7</f>
        <v>0</v>
      </c>
    </row>
    <row r="26" spans="2:17" x14ac:dyDescent="0.25">
      <c r="B26" s="6">
        <f t="shared" si="1"/>
        <v>18</v>
      </c>
      <c r="C26" s="6"/>
      <c r="D26" s="25"/>
      <c r="E26" s="25"/>
      <c r="F26" s="25"/>
      <c r="G26" s="25"/>
      <c r="H26" s="25"/>
      <c r="I26" s="25"/>
      <c r="J26" s="4"/>
      <c r="K26" s="4"/>
      <c r="L26" s="4"/>
      <c r="M26" s="4"/>
      <c r="N26" s="4"/>
      <c r="O26" s="4"/>
      <c r="P26" s="4"/>
      <c r="Q26" s="9">
        <f t="shared" si="2"/>
        <v>0</v>
      </c>
    </row>
    <row r="27" spans="2:17" x14ac:dyDescent="0.25">
      <c r="C27" s="22"/>
      <c r="D27" s="22"/>
      <c r="E27" s="1"/>
      <c r="H27" s="26" t="s">
        <v>19</v>
      </c>
      <c r="I27" s="26"/>
      <c r="J27" s="10">
        <f t="shared" ref="J27:Q27" si="3">COUNTIF(J9:J26,"&gt;=70")</f>
        <v>8</v>
      </c>
      <c r="K27" s="10">
        <f t="shared" si="3"/>
        <v>7</v>
      </c>
      <c r="L27" s="10">
        <f t="shared" si="3"/>
        <v>5</v>
      </c>
      <c r="M27" s="10">
        <f t="shared" si="3"/>
        <v>5</v>
      </c>
      <c r="N27" s="10">
        <f t="shared" si="3"/>
        <v>5</v>
      </c>
      <c r="O27" s="10">
        <f t="shared" si="3"/>
        <v>5</v>
      </c>
      <c r="P27" s="10">
        <f t="shared" si="3"/>
        <v>0</v>
      </c>
      <c r="Q27" s="14">
        <f t="shared" si="3"/>
        <v>5</v>
      </c>
    </row>
    <row r="28" spans="2:17" x14ac:dyDescent="0.25">
      <c r="C28" s="22"/>
      <c r="D28" s="22"/>
      <c r="E28" s="7"/>
      <c r="H28" s="27" t="s">
        <v>20</v>
      </c>
      <c r="I28" s="27"/>
      <c r="J28" s="11">
        <f t="shared" ref="J28:Q28" si="4">COUNTIF(J9:J26,"&lt;70")</f>
        <v>8</v>
      </c>
      <c r="K28" s="11">
        <f t="shared" si="4"/>
        <v>9</v>
      </c>
      <c r="L28" s="11">
        <f t="shared" si="4"/>
        <v>11</v>
      </c>
      <c r="M28" s="11">
        <f t="shared" si="4"/>
        <v>11</v>
      </c>
      <c r="N28" s="11">
        <f t="shared" si="4"/>
        <v>11</v>
      </c>
      <c r="O28" s="11">
        <f t="shared" si="4"/>
        <v>11</v>
      </c>
      <c r="P28" s="11">
        <f t="shared" si="4"/>
        <v>0</v>
      </c>
      <c r="Q28" s="11">
        <f t="shared" si="4"/>
        <v>13</v>
      </c>
    </row>
    <row r="29" spans="2:17" x14ac:dyDescent="0.25">
      <c r="C29" s="22"/>
      <c r="D29" s="22"/>
      <c r="E29" s="22"/>
      <c r="H29" s="27" t="s">
        <v>21</v>
      </c>
      <c r="I29" s="27"/>
      <c r="J29" s="11">
        <f t="shared" ref="J29:Q29" si="5">COUNT(J9:J26)</f>
        <v>16</v>
      </c>
      <c r="K29" s="11">
        <f t="shared" si="5"/>
        <v>16</v>
      </c>
      <c r="L29" s="11">
        <f t="shared" si="5"/>
        <v>16</v>
      </c>
      <c r="M29" s="11">
        <f t="shared" si="5"/>
        <v>16</v>
      </c>
      <c r="N29" s="11">
        <f t="shared" si="5"/>
        <v>16</v>
      </c>
      <c r="O29" s="11">
        <f t="shared" si="5"/>
        <v>16</v>
      </c>
      <c r="P29" s="11">
        <f t="shared" si="5"/>
        <v>0</v>
      </c>
      <c r="Q29" s="11">
        <f t="shared" si="5"/>
        <v>18</v>
      </c>
    </row>
    <row r="30" spans="2:17" x14ac:dyDescent="0.25">
      <c r="C30" s="22"/>
      <c r="D30" s="22"/>
      <c r="E30" s="1"/>
      <c r="H30" s="28" t="s">
        <v>16</v>
      </c>
      <c r="I30" s="28"/>
      <c r="J30" s="12">
        <f>J27/J29</f>
        <v>0.5</v>
      </c>
      <c r="K30" s="13">
        <f t="shared" ref="K30:Q30" si="6">K27/K29</f>
        <v>0.4375</v>
      </c>
      <c r="L30" s="13">
        <f t="shared" si="6"/>
        <v>0.3125</v>
      </c>
      <c r="M30" s="13">
        <f t="shared" si="6"/>
        <v>0.3125</v>
      </c>
      <c r="N30" s="13">
        <f t="shared" si="6"/>
        <v>0.3125</v>
      </c>
      <c r="O30" s="13">
        <f t="shared" si="6"/>
        <v>0.3125</v>
      </c>
      <c r="P30" s="13" t="e">
        <f t="shared" si="6"/>
        <v>#DIV/0!</v>
      </c>
      <c r="Q30" s="13">
        <f t="shared" si="6"/>
        <v>0.27777777777777779</v>
      </c>
    </row>
    <row r="31" spans="2:17" x14ac:dyDescent="0.25">
      <c r="C31" s="22"/>
      <c r="D31" s="22"/>
      <c r="E31" s="1"/>
      <c r="H31" s="28" t="s">
        <v>17</v>
      </c>
      <c r="I31" s="28"/>
      <c r="J31" s="12">
        <f>J28/J29</f>
        <v>0.5</v>
      </c>
      <c r="K31" s="12">
        <f t="shared" ref="K31:Q31" si="7">K28/K29</f>
        <v>0.5625</v>
      </c>
      <c r="L31" s="13">
        <f t="shared" si="7"/>
        <v>0.6875</v>
      </c>
      <c r="M31" s="13">
        <f t="shared" si="7"/>
        <v>0.6875</v>
      </c>
      <c r="N31" s="13">
        <f t="shared" si="7"/>
        <v>0.6875</v>
      </c>
      <c r="O31" s="13">
        <f t="shared" si="7"/>
        <v>0.6875</v>
      </c>
      <c r="P31" s="13" t="e">
        <f t="shared" si="7"/>
        <v>#DIV/0!</v>
      </c>
      <c r="Q31" s="13">
        <f t="shared" si="7"/>
        <v>0.72222222222222221</v>
      </c>
    </row>
    <row r="32" spans="2:17" x14ac:dyDescent="0.25">
      <c r="C32" s="22"/>
      <c r="D32" s="22"/>
      <c r="E32" s="7"/>
      <c r="K32">
        <f>AVERAGE(K9:K24)</f>
        <v>38.25</v>
      </c>
      <c r="L32">
        <f>AVERAGE(L9:L24)</f>
        <v>28.75</v>
      </c>
      <c r="M32">
        <f>AVERAGE(M9:M24)</f>
        <v>27.8125</v>
      </c>
      <c r="N32">
        <f t="shared" ref="N32:Q32" si="8">AVERAGE(N9:N24)</f>
        <v>29.6875</v>
      </c>
      <c r="O32">
        <f t="shared" si="8"/>
        <v>28</v>
      </c>
      <c r="P32" t="e">
        <f t="shared" si="8"/>
        <v>#DIV/0!</v>
      </c>
      <c r="Q32">
        <f t="shared" si="8"/>
        <v>32.520833333333336</v>
      </c>
    </row>
    <row r="33" spans="3:16" x14ac:dyDescent="0.25">
      <c r="C33" s="1"/>
      <c r="D33" s="1"/>
      <c r="E33" s="7"/>
    </row>
    <row r="34" spans="3:16" x14ac:dyDescent="0.25">
      <c r="J34" s="29"/>
      <c r="K34" s="29"/>
      <c r="L34" s="29"/>
      <c r="M34" s="29"/>
      <c r="N34" s="29"/>
      <c r="O34" s="29"/>
      <c r="P34" s="29"/>
    </row>
    <row r="35" spans="3:16" x14ac:dyDescent="0.25">
      <c r="J35" s="30" t="s">
        <v>18</v>
      </c>
      <c r="K35" s="30"/>
      <c r="L35" s="30"/>
      <c r="M35" s="30"/>
      <c r="N35" s="30"/>
      <c r="O35" s="30"/>
      <c r="P35" s="30"/>
    </row>
  </sheetData>
  <mergeCells count="40">
    <mergeCell ref="C31:D31"/>
    <mergeCell ref="H31:I31"/>
    <mergeCell ref="C32:D32"/>
    <mergeCell ref="J34:P34"/>
    <mergeCell ref="J35:P35"/>
    <mergeCell ref="C28:D28"/>
    <mergeCell ref="H28:I28"/>
    <mergeCell ref="C29:E29"/>
    <mergeCell ref="H29:I29"/>
    <mergeCell ref="C30:D30"/>
    <mergeCell ref="H30:I30"/>
    <mergeCell ref="C27:D27"/>
    <mergeCell ref="H27:I27"/>
    <mergeCell ref="D26:I2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32"/>
  <sheetViews>
    <sheetView topLeftCell="A4" zoomScale="84" zoomScaleNormal="84" workbookViewId="0">
      <selection activeCell="L9" sqref="L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17" t="s">
        <v>9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2"/>
      <c r="R2" s="2"/>
    </row>
    <row r="3" spans="2:18" x14ac:dyDescent="0.25">
      <c r="C3" s="18" t="s">
        <v>8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"/>
      <c r="R3" s="1"/>
    </row>
    <row r="4" spans="2:18" x14ac:dyDescent="0.25">
      <c r="C4" t="s">
        <v>0</v>
      </c>
      <c r="D4" s="19" t="s">
        <v>152</v>
      </c>
      <c r="E4" s="19"/>
      <c r="F4" s="19"/>
      <c r="G4" s="19"/>
      <c r="I4" t="s">
        <v>1</v>
      </c>
      <c r="J4" s="20" t="s">
        <v>118</v>
      </c>
      <c r="K4" s="20"/>
      <c r="M4" t="s">
        <v>2</v>
      </c>
      <c r="N4" s="21">
        <v>45007</v>
      </c>
      <c r="O4" s="21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0" t="s">
        <v>75</v>
      </c>
      <c r="E6" s="20"/>
      <c r="F6" s="20"/>
      <c r="G6" s="20"/>
      <c r="I6" s="22" t="s">
        <v>22</v>
      </c>
      <c r="J6" s="22"/>
      <c r="K6" s="23" t="s">
        <v>41</v>
      </c>
      <c r="L6" s="23"/>
      <c r="M6" s="23"/>
      <c r="N6" s="23"/>
      <c r="O6" s="23"/>
      <c r="P6" s="2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4" t="s">
        <v>5</v>
      </c>
      <c r="E8" s="24"/>
      <c r="F8" s="24"/>
      <c r="G8" s="24"/>
      <c r="H8" s="24"/>
      <c r="I8" s="2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18" x14ac:dyDescent="0.25">
      <c r="B9" s="6">
        <v>1</v>
      </c>
      <c r="C9" s="6" t="s">
        <v>144</v>
      </c>
      <c r="D9" s="25" t="s">
        <v>119</v>
      </c>
      <c r="E9" s="25"/>
      <c r="F9" s="25"/>
      <c r="G9" s="25"/>
      <c r="H9" s="25"/>
      <c r="I9" s="25"/>
      <c r="J9" s="4">
        <v>0</v>
      </c>
      <c r="K9" s="4">
        <v>0</v>
      </c>
      <c r="L9" s="4">
        <v>90</v>
      </c>
      <c r="M9" s="4">
        <v>93</v>
      </c>
      <c r="N9" s="4"/>
      <c r="O9" s="4"/>
      <c r="P9" s="4"/>
      <c r="Q9" s="9">
        <v>0</v>
      </c>
    </row>
    <row r="10" spans="2:18" x14ac:dyDescent="0.25">
      <c r="B10" s="6">
        <f>B9+1</f>
        <v>2</v>
      </c>
      <c r="C10" s="6" t="s">
        <v>142</v>
      </c>
      <c r="D10" s="25" t="s">
        <v>120</v>
      </c>
      <c r="E10" s="25"/>
      <c r="F10" s="25"/>
      <c r="G10" s="25"/>
      <c r="H10" s="25"/>
      <c r="I10" s="25"/>
      <c r="J10" s="4">
        <v>0</v>
      </c>
      <c r="K10" s="4">
        <v>0</v>
      </c>
      <c r="L10" s="4">
        <v>0</v>
      </c>
      <c r="M10" s="4">
        <v>0</v>
      </c>
      <c r="N10" s="4"/>
      <c r="O10" s="4"/>
      <c r="P10" s="4"/>
      <c r="Q10" s="9">
        <f t="shared" ref="Q10:Q22" si="0">SUM(J10:P10)/4</f>
        <v>0</v>
      </c>
    </row>
    <row r="11" spans="2:18" x14ac:dyDescent="0.25">
      <c r="B11" s="6">
        <f t="shared" ref="B11:B23" si="1">B10+1</f>
        <v>3</v>
      </c>
      <c r="C11" s="6" t="s">
        <v>141</v>
      </c>
      <c r="D11" s="25" t="s">
        <v>121</v>
      </c>
      <c r="E11" s="25"/>
      <c r="F11" s="25"/>
      <c r="G11" s="25"/>
      <c r="H11" s="25"/>
      <c r="I11" s="25"/>
      <c r="J11" s="4">
        <v>87</v>
      </c>
      <c r="K11" s="4">
        <v>83</v>
      </c>
      <c r="L11" s="4">
        <v>90</v>
      </c>
      <c r="M11" s="4">
        <v>100</v>
      </c>
      <c r="N11" s="4"/>
      <c r="O11" s="4"/>
      <c r="P11" s="4"/>
      <c r="Q11" s="9">
        <f t="shared" si="0"/>
        <v>90</v>
      </c>
    </row>
    <row r="12" spans="2:18" x14ac:dyDescent="0.25">
      <c r="B12" s="6">
        <f t="shared" si="1"/>
        <v>4</v>
      </c>
      <c r="C12" s="6" t="s">
        <v>140</v>
      </c>
      <c r="D12" s="25" t="s">
        <v>122</v>
      </c>
      <c r="E12" s="25"/>
      <c r="F12" s="25"/>
      <c r="G12" s="25"/>
      <c r="H12" s="25"/>
      <c r="I12" s="25"/>
      <c r="J12" s="4">
        <v>83</v>
      </c>
      <c r="K12" s="4">
        <v>81</v>
      </c>
      <c r="L12" s="4">
        <v>90</v>
      </c>
      <c r="M12" s="4">
        <v>100</v>
      </c>
      <c r="N12" s="4"/>
      <c r="O12" s="4"/>
      <c r="P12" s="4"/>
      <c r="Q12" s="9">
        <f t="shared" si="0"/>
        <v>88.5</v>
      </c>
    </row>
    <row r="13" spans="2:18" x14ac:dyDescent="0.25">
      <c r="B13" s="6">
        <f t="shared" si="1"/>
        <v>5</v>
      </c>
      <c r="C13" s="6" t="s">
        <v>139</v>
      </c>
      <c r="D13" s="25" t="s">
        <v>123</v>
      </c>
      <c r="E13" s="25"/>
      <c r="F13" s="25"/>
      <c r="G13" s="25"/>
      <c r="H13" s="25"/>
      <c r="I13" s="25"/>
      <c r="J13" s="4">
        <v>75</v>
      </c>
      <c r="K13" s="4">
        <v>70</v>
      </c>
      <c r="L13" s="4">
        <v>90</v>
      </c>
      <c r="M13" s="4">
        <v>85</v>
      </c>
      <c r="N13" s="4"/>
      <c r="O13" s="4"/>
      <c r="P13" s="4"/>
      <c r="Q13" s="9">
        <f t="shared" si="0"/>
        <v>80</v>
      </c>
    </row>
    <row r="14" spans="2:18" x14ac:dyDescent="0.25">
      <c r="B14" s="6">
        <f t="shared" si="1"/>
        <v>6</v>
      </c>
      <c r="C14" s="6" t="s">
        <v>138</v>
      </c>
      <c r="D14" s="25" t="s">
        <v>124</v>
      </c>
      <c r="E14" s="25"/>
      <c r="F14" s="25"/>
      <c r="G14" s="25"/>
      <c r="H14" s="25"/>
      <c r="I14" s="25"/>
      <c r="J14" s="4">
        <v>70</v>
      </c>
      <c r="K14" s="4">
        <v>70</v>
      </c>
      <c r="L14" s="4">
        <v>70</v>
      </c>
      <c r="M14" s="4">
        <v>70</v>
      </c>
      <c r="N14" s="4"/>
      <c r="O14" s="4"/>
      <c r="P14" s="4"/>
      <c r="Q14" s="9">
        <f t="shared" si="0"/>
        <v>70</v>
      </c>
    </row>
    <row r="15" spans="2:18" x14ac:dyDescent="0.25">
      <c r="B15" s="6">
        <f t="shared" si="1"/>
        <v>7</v>
      </c>
      <c r="C15" s="6" t="s">
        <v>145</v>
      </c>
      <c r="D15" s="25" t="s">
        <v>125</v>
      </c>
      <c r="E15" s="25"/>
      <c r="F15" s="25"/>
      <c r="G15" s="25"/>
      <c r="H15" s="25"/>
      <c r="I15" s="25"/>
      <c r="J15" s="4">
        <v>70</v>
      </c>
      <c r="K15" s="4">
        <v>70</v>
      </c>
      <c r="L15" s="4">
        <v>70</v>
      </c>
      <c r="M15" s="4">
        <v>70</v>
      </c>
      <c r="N15" s="4"/>
      <c r="O15" s="4"/>
      <c r="P15" s="4"/>
      <c r="Q15" s="9">
        <f t="shared" si="0"/>
        <v>70</v>
      </c>
    </row>
    <row r="16" spans="2:18" x14ac:dyDescent="0.25">
      <c r="B16" s="6">
        <f t="shared" si="1"/>
        <v>8</v>
      </c>
      <c r="C16" s="6" t="s">
        <v>137</v>
      </c>
      <c r="D16" s="25" t="s">
        <v>126</v>
      </c>
      <c r="E16" s="25"/>
      <c r="F16" s="25"/>
      <c r="G16" s="25"/>
      <c r="H16" s="25"/>
      <c r="I16" s="25"/>
      <c r="J16" s="4">
        <v>0</v>
      </c>
      <c r="K16" s="4">
        <v>0</v>
      </c>
      <c r="L16" s="4">
        <v>70</v>
      </c>
      <c r="M16" s="4">
        <v>70</v>
      </c>
      <c r="N16" s="4"/>
      <c r="O16" s="4"/>
      <c r="P16" s="4"/>
      <c r="Q16" s="9">
        <v>0</v>
      </c>
    </row>
    <row r="17" spans="2:17" x14ac:dyDescent="0.25">
      <c r="B17" s="6">
        <f t="shared" si="1"/>
        <v>9</v>
      </c>
      <c r="C17" s="6" t="s">
        <v>136</v>
      </c>
      <c r="D17" s="25" t="s">
        <v>127</v>
      </c>
      <c r="E17" s="25"/>
      <c r="F17" s="25"/>
      <c r="G17" s="25"/>
      <c r="H17" s="25"/>
      <c r="I17" s="25"/>
      <c r="J17" s="4">
        <v>81</v>
      </c>
      <c r="K17" s="4">
        <v>84</v>
      </c>
      <c r="L17" s="4">
        <v>88</v>
      </c>
      <c r="M17" s="4">
        <v>100</v>
      </c>
      <c r="N17" s="4"/>
      <c r="O17" s="4"/>
      <c r="P17" s="4"/>
      <c r="Q17" s="9">
        <f t="shared" si="0"/>
        <v>88.25</v>
      </c>
    </row>
    <row r="18" spans="2:17" x14ac:dyDescent="0.25">
      <c r="B18" s="6">
        <f t="shared" si="1"/>
        <v>10</v>
      </c>
      <c r="C18" s="6" t="s">
        <v>135</v>
      </c>
      <c r="D18" s="25" t="s">
        <v>128</v>
      </c>
      <c r="E18" s="25"/>
      <c r="F18" s="25"/>
      <c r="G18" s="25"/>
      <c r="H18" s="25"/>
      <c r="I18" s="25"/>
      <c r="J18" s="4">
        <v>87</v>
      </c>
      <c r="K18" s="4">
        <v>85</v>
      </c>
      <c r="L18" s="4">
        <v>90</v>
      </c>
      <c r="M18" s="4">
        <v>100</v>
      </c>
      <c r="N18" s="4"/>
      <c r="O18" s="4"/>
      <c r="P18" s="4"/>
      <c r="Q18" s="9">
        <f t="shared" si="0"/>
        <v>90.5</v>
      </c>
    </row>
    <row r="19" spans="2:17" x14ac:dyDescent="0.25">
      <c r="B19" s="6">
        <v>11</v>
      </c>
      <c r="C19" s="6" t="s">
        <v>154</v>
      </c>
      <c r="D19" s="25" t="s">
        <v>153</v>
      </c>
      <c r="E19" s="25"/>
      <c r="F19" s="25"/>
      <c r="G19" s="25"/>
      <c r="H19" s="25"/>
      <c r="I19" s="25"/>
      <c r="J19" s="4">
        <v>0</v>
      </c>
      <c r="K19" s="4">
        <v>0</v>
      </c>
      <c r="L19" s="4">
        <v>0</v>
      </c>
      <c r="M19" s="4">
        <v>0</v>
      </c>
      <c r="N19" s="4"/>
      <c r="O19" s="4"/>
      <c r="P19" s="4"/>
      <c r="Q19" s="9">
        <f t="shared" si="0"/>
        <v>0</v>
      </c>
    </row>
    <row r="20" spans="2:17" x14ac:dyDescent="0.25">
      <c r="B20" s="6">
        <v>12</v>
      </c>
      <c r="C20" s="6" t="s">
        <v>134</v>
      </c>
      <c r="D20" s="25" t="s">
        <v>129</v>
      </c>
      <c r="E20" s="25"/>
      <c r="F20" s="25"/>
      <c r="G20" s="25"/>
      <c r="H20" s="25"/>
      <c r="I20" s="25"/>
      <c r="J20" s="4">
        <v>70</v>
      </c>
      <c r="K20" s="4">
        <v>70</v>
      </c>
      <c r="L20" s="4">
        <v>70</v>
      </c>
      <c r="M20" s="4">
        <v>70</v>
      </c>
      <c r="N20" s="4"/>
      <c r="O20" s="4"/>
      <c r="P20" s="4"/>
      <c r="Q20" s="9">
        <f t="shared" si="0"/>
        <v>70</v>
      </c>
    </row>
    <row r="21" spans="2:17" x14ac:dyDescent="0.25">
      <c r="B21" s="6">
        <v>13</v>
      </c>
      <c r="C21" s="6" t="s">
        <v>133</v>
      </c>
      <c r="D21" s="25" t="s">
        <v>130</v>
      </c>
      <c r="E21" s="25"/>
      <c r="F21" s="25"/>
      <c r="G21" s="25"/>
      <c r="H21" s="25"/>
      <c r="I21" s="25"/>
      <c r="J21" s="4">
        <v>0</v>
      </c>
      <c r="K21" s="4">
        <v>0</v>
      </c>
      <c r="L21" s="4">
        <v>0</v>
      </c>
      <c r="M21" s="4">
        <v>0</v>
      </c>
      <c r="N21" s="4"/>
      <c r="O21" s="4"/>
      <c r="P21" s="4"/>
      <c r="Q21" s="9">
        <f t="shared" si="0"/>
        <v>0</v>
      </c>
    </row>
    <row r="22" spans="2:17" x14ac:dyDescent="0.25">
      <c r="B22" s="6">
        <f t="shared" si="1"/>
        <v>14</v>
      </c>
      <c r="C22" s="6" t="s">
        <v>132</v>
      </c>
      <c r="D22" s="25" t="s">
        <v>131</v>
      </c>
      <c r="E22" s="25"/>
      <c r="F22" s="25"/>
      <c r="G22" s="25"/>
      <c r="H22" s="25"/>
      <c r="I22" s="25"/>
      <c r="J22" s="4">
        <v>70</v>
      </c>
      <c r="K22" s="4">
        <v>70</v>
      </c>
      <c r="L22" s="4">
        <v>75</v>
      </c>
      <c r="M22" s="4">
        <v>70</v>
      </c>
      <c r="N22" s="4"/>
      <c r="O22" s="4"/>
      <c r="P22" s="4"/>
      <c r="Q22" s="9">
        <f t="shared" si="0"/>
        <v>71.25</v>
      </c>
    </row>
    <row r="23" spans="2:17" x14ac:dyDescent="0.25">
      <c r="B23" s="6">
        <f t="shared" si="1"/>
        <v>15</v>
      </c>
      <c r="C23" s="6"/>
      <c r="D23" s="25"/>
      <c r="E23" s="25"/>
      <c r="F23" s="25"/>
      <c r="G23" s="25"/>
      <c r="H23" s="25"/>
      <c r="I23" s="25"/>
      <c r="J23" s="4"/>
      <c r="K23" s="4"/>
      <c r="L23" s="4"/>
      <c r="M23" s="4"/>
      <c r="N23" s="4"/>
      <c r="O23" s="4"/>
      <c r="P23" s="4"/>
      <c r="Q23" s="9"/>
    </row>
    <row r="24" spans="2:17" x14ac:dyDescent="0.25">
      <c r="C24" s="22"/>
      <c r="D24" s="22"/>
      <c r="E24" s="1"/>
      <c r="H24" s="26" t="s">
        <v>19</v>
      </c>
      <c r="I24" s="26"/>
      <c r="J24" s="10">
        <f t="shared" ref="J24:Q24" si="2">COUNTIF(J9:J23,"&gt;=70")</f>
        <v>9</v>
      </c>
      <c r="K24" s="10">
        <f t="shared" si="2"/>
        <v>9</v>
      </c>
      <c r="L24" s="10">
        <f t="shared" si="2"/>
        <v>11</v>
      </c>
      <c r="M24" s="10">
        <f t="shared" si="2"/>
        <v>11</v>
      </c>
      <c r="N24" s="10">
        <f t="shared" si="2"/>
        <v>0</v>
      </c>
      <c r="O24" s="10">
        <f t="shared" si="2"/>
        <v>0</v>
      </c>
      <c r="P24" s="10">
        <f t="shared" si="2"/>
        <v>0</v>
      </c>
      <c r="Q24" s="14">
        <f t="shared" si="2"/>
        <v>9</v>
      </c>
    </row>
    <row r="25" spans="2:17" x14ac:dyDescent="0.25">
      <c r="C25" s="22"/>
      <c r="D25" s="22"/>
      <c r="E25" s="7"/>
      <c r="H25" s="27" t="s">
        <v>20</v>
      </c>
      <c r="I25" s="27"/>
      <c r="J25" s="11">
        <f t="shared" ref="J25:Q25" si="3">COUNTIF(J9:J23,"&lt;70")</f>
        <v>5</v>
      </c>
      <c r="K25" s="11">
        <f t="shared" si="3"/>
        <v>5</v>
      </c>
      <c r="L25" s="11">
        <f t="shared" si="3"/>
        <v>3</v>
      </c>
      <c r="M25" s="11">
        <f t="shared" si="3"/>
        <v>3</v>
      </c>
      <c r="N25" s="11">
        <f t="shared" si="3"/>
        <v>0</v>
      </c>
      <c r="O25" s="11">
        <f t="shared" si="3"/>
        <v>0</v>
      </c>
      <c r="P25" s="11">
        <f t="shared" si="3"/>
        <v>0</v>
      </c>
      <c r="Q25" s="11">
        <f t="shared" si="3"/>
        <v>5</v>
      </c>
    </row>
    <row r="26" spans="2:17" x14ac:dyDescent="0.25">
      <c r="C26" s="22"/>
      <c r="D26" s="22"/>
      <c r="E26" s="22"/>
      <c r="H26" s="27" t="s">
        <v>21</v>
      </c>
      <c r="I26" s="27"/>
      <c r="J26" s="11">
        <f t="shared" ref="J26:Q26" si="4">COUNT(J9:J23)</f>
        <v>14</v>
      </c>
      <c r="K26" s="11">
        <f t="shared" si="4"/>
        <v>14</v>
      </c>
      <c r="L26" s="11">
        <f t="shared" si="4"/>
        <v>14</v>
      </c>
      <c r="M26" s="11">
        <f t="shared" si="4"/>
        <v>14</v>
      </c>
      <c r="N26" s="11">
        <f t="shared" si="4"/>
        <v>0</v>
      </c>
      <c r="O26" s="11">
        <f t="shared" si="4"/>
        <v>0</v>
      </c>
      <c r="P26" s="11">
        <f t="shared" si="4"/>
        <v>0</v>
      </c>
      <c r="Q26" s="11">
        <f t="shared" si="4"/>
        <v>14</v>
      </c>
    </row>
    <row r="27" spans="2:17" x14ac:dyDescent="0.25">
      <c r="C27" s="22"/>
      <c r="D27" s="22"/>
      <c r="E27" s="1"/>
      <c r="H27" s="28" t="s">
        <v>16</v>
      </c>
      <c r="I27" s="28"/>
      <c r="J27" s="12">
        <f>J24/J26</f>
        <v>0.6428571428571429</v>
      </c>
      <c r="K27" s="13">
        <f t="shared" ref="K27:Q27" si="5">K24/K26</f>
        <v>0.6428571428571429</v>
      </c>
      <c r="L27" s="13">
        <f t="shared" si="5"/>
        <v>0.7857142857142857</v>
      </c>
      <c r="M27" s="13">
        <f t="shared" si="5"/>
        <v>0.7857142857142857</v>
      </c>
      <c r="N27" s="13" t="e">
        <f t="shared" si="5"/>
        <v>#DIV/0!</v>
      </c>
      <c r="O27" s="13" t="e">
        <f t="shared" si="5"/>
        <v>#DIV/0!</v>
      </c>
      <c r="P27" s="13" t="e">
        <f t="shared" si="5"/>
        <v>#DIV/0!</v>
      </c>
      <c r="Q27" s="13">
        <f t="shared" si="5"/>
        <v>0.6428571428571429</v>
      </c>
    </row>
    <row r="28" spans="2:17" x14ac:dyDescent="0.25">
      <c r="C28" s="22"/>
      <c r="D28" s="22"/>
      <c r="E28" s="1"/>
      <c r="H28" s="28" t="s">
        <v>17</v>
      </c>
      <c r="I28" s="28"/>
      <c r="J28" s="12">
        <f>J25/J26</f>
        <v>0.35714285714285715</v>
      </c>
      <c r="K28" s="12">
        <f t="shared" ref="K28:Q28" si="6">K25/K26</f>
        <v>0.35714285714285715</v>
      </c>
      <c r="L28" s="13">
        <f t="shared" si="6"/>
        <v>0.21428571428571427</v>
      </c>
      <c r="M28" s="13">
        <f t="shared" si="6"/>
        <v>0.21428571428571427</v>
      </c>
      <c r="N28" s="13" t="e">
        <f t="shared" si="6"/>
        <v>#DIV/0!</v>
      </c>
      <c r="O28" s="13" t="e">
        <f t="shared" si="6"/>
        <v>#DIV/0!</v>
      </c>
      <c r="P28" s="13" t="e">
        <f t="shared" si="6"/>
        <v>#DIV/0!</v>
      </c>
      <c r="Q28" s="13">
        <f t="shared" si="6"/>
        <v>0.35714285714285715</v>
      </c>
    </row>
    <row r="29" spans="2:17" x14ac:dyDescent="0.25">
      <c r="C29" s="22"/>
      <c r="D29" s="22"/>
      <c r="E29" s="7"/>
      <c r="J29">
        <f>AVERAGE(J9:J22)</f>
        <v>49.5</v>
      </c>
      <c r="K29">
        <f>AVERAGE(K9:K22)</f>
        <v>48.785714285714285</v>
      </c>
      <c r="L29">
        <f>AVERAGE(L9:L22)</f>
        <v>63.785714285714285</v>
      </c>
      <c r="M29">
        <f>AVERAGE(M9:M22)</f>
        <v>66.285714285714292</v>
      </c>
    </row>
    <row r="30" spans="2:17" x14ac:dyDescent="0.25">
      <c r="C30" s="1"/>
      <c r="D30" s="1"/>
      <c r="E30" s="7"/>
    </row>
    <row r="31" spans="2:17" x14ac:dyDescent="0.25">
      <c r="J31" s="29"/>
      <c r="K31" s="29"/>
      <c r="L31" s="29"/>
      <c r="M31" s="29"/>
      <c r="N31" s="29"/>
      <c r="O31" s="29"/>
      <c r="P31" s="29"/>
    </row>
    <row r="32" spans="2:17" x14ac:dyDescent="0.25">
      <c r="J32" s="30" t="s">
        <v>18</v>
      </c>
      <c r="K32" s="30"/>
      <c r="L32" s="30"/>
      <c r="M32" s="30"/>
      <c r="N32" s="30"/>
      <c r="O32" s="30"/>
      <c r="P32" s="30"/>
    </row>
  </sheetData>
  <mergeCells count="37">
    <mergeCell ref="C28:D28"/>
    <mergeCell ref="H28:I28"/>
    <mergeCell ref="C29:D29"/>
    <mergeCell ref="J31:P31"/>
    <mergeCell ref="J32:P32"/>
    <mergeCell ref="C25:D25"/>
    <mergeCell ref="H25:I25"/>
    <mergeCell ref="C26:E26"/>
    <mergeCell ref="H26:I26"/>
    <mergeCell ref="C27:D27"/>
    <mergeCell ref="H27:I27"/>
    <mergeCell ref="C24:D24"/>
    <mergeCell ref="H24:I24"/>
    <mergeCell ref="D14:I14"/>
    <mergeCell ref="D15:I15"/>
    <mergeCell ref="D16:I16"/>
    <mergeCell ref="D17:I17"/>
    <mergeCell ref="D18:I18"/>
    <mergeCell ref="D20:I20"/>
    <mergeCell ref="D21:I21"/>
    <mergeCell ref="D22:I22"/>
    <mergeCell ref="D23:I23"/>
    <mergeCell ref="D19:I19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36"/>
  <sheetViews>
    <sheetView tabSelected="1" zoomScale="84" zoomScaleNormal="84" workbookViewId="0">
      <selection activeCell="U19" sqref="U1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17" t="s">
        <v>9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2"/>
      <c r="R2" s="2"/>
    </row>
    <row r="3" spans="2:18" x14ac:dyDescent="0.25">
      <c r="C3" s="18" t="s">
        <v>8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"/>
      <c r="R3" s="1"/>
    </row>
    <row r="4" spans="2:18" x14ac:dyDescent="0.25">
      <c r="C4" t="s">
        <v>0</v>
      </c>
      <c r="D4" s="19" t="s">
        <v>38</v>
      </c>
      <c r="E4" s="19"/>
      <c r="F4" s="19"/>
      <c r="G4" s="19"/>
      <c r="I4" t="s">
        <v>1</v>
      </c>
      <c r="J4" s="20" t="s">
        <v>40</v>
      </c>
      <c r="K4" s="20"/>
      <c r="M4" t="s">
        <v>2</v>
      </c>
      <c r="N4" s="21">
        <v>44644</v>
      </c>
      <c r="O4" s="21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0" t="s">
        <v>39</v>
      </c>
      <c r="E6" s="20"/>
      <c r="F6" s="20"/>
      <c r="G6" s="20"/>
      <c r="I6" s="22" t="s">
        <v>22</v>
      </c>
      <c r="J6" s="22"/>
      <c r="K6" s="23" t="s">
        <v>41</v>
      </c>
      <c r="L6" s="23"/>
      <c r="M6" s="23"/>
      <c r="N6" s="23"/>
      <c r="O6" s="23"/>
      <c r="P6" s="2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4" t="s">
        <v>5</v>
      </c>
      <c r="E8" s="24"/>
      <c r="F8" s="24"/>
      <c r="G8" s="24"/>
      <c r="H8" s="24"/>
      <c r="I8" s="2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18" x14ac:dyDescent="0.25">
      <c r="B9" s="6">
        <v>1</v>
      </c>
      <c r="C9" s="6" t="s">
        <v>157</v>
      </c>
      <c r="D9" s="25" t="s">
        <v>24</v>
      </c>
      <c r="E9" s="25"/>
      <c r="F9" s="25"/>
      <c r="G9" s="25"/>
      <c r="H9" s="25"/>
      <c r="I9" s="25"/>
      <c r="J9" s="4">
        <v>83</v>
      </c>
      <c r="K9" s="4">
        <v>91</v>
      </c>
      <c r="L9" s="4">
        <v>93</v>
      </c>
      <c r="M9" s="4">
        <v>90</v>
      </c>
      <c r="N9" s="4">
        <v>0</v>
      </c>
      <c r="O9" s="4">
        <v>0</v>
      </c>
      <c r="P9" s="4">
        <v>0</v>
      </c>
      <c r="Q9" s="39">
        <f>SUM(J9:P9)/4</f>
        <v>89.25</v>
      </c>
    </row>
    <row r="10" spans="2:18" x14ac:dyDescent="0.25">
      <c r="B10" s="6">
        <f>B9+1</f>
        <v>2</v>
      </c>
      <c r="C10" s="6" t="s">
        <v>158</v>
      </c>
      <c r="D10" s="37" t="s">
        <v>25</v>
      </c>
      <c r="E10" s="37"/>
      <c r="F10" s="37"/>
      <c r="G10" s="37"/>
      <c r="H10" s="37"/>
      <c r="I10" s="37"/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>
        <v>0</v>
      </c>
      <c r="Q10" s="9">
        <f t="shared" ref="Q10:Q22" si="0">SUM(J10:P10)/4</f>
        <v>0</v>
      </c>
    </row>
    <row r="11" spans="2:18" x14ac:dyDescent="0.25">
      <c r="B11" s="6">
        <f t="shared" ref="B11:B27" si="1">B10+1</f>
        <v>3</v>
      </c>
      <c r="C11" s="6" t="s">
        <v>159</v>
      </c>
      <c r="D11" s="25" t="s">
        <v>26</v>
      </c>
      <c r="E11" s="25"/>
      <c r="F11" s="25"/>
      <c r="G11" s="25"/>
      <c r="H11" s="25"/>
      <c r="I11" s="25"/>
      <c r="J11" s="4">
        <v>70</v>
      </c>
      <c r="K11" s="4">
        <v>75</v>
      </c>
      <c r="L11" s="4">
        <v>70</v>
      </c>
      <c r="M11" s="4">
        <v>75</v>
      </c>
      <c r="N11" s="4">
        <v>0</v>
      </c>
      <c r="O11" s="4">
        <v>0</v>
      </c>
      <c r="P11" s="4">
        <v>0</v>
      </c>
      <c r="Q11" s="39">
        <f t="shared" si="0"/>
        <v>72.5</v>
      </c>
    </row>
    <row r="12" spans="2:18" ht="15" customHeight="1" x14ac:dyDescent="0.25">
      <c r="B12" s="6">
        <f t="shared" si="1"/>
        <v>4</v>
      </c>
      <c r="C12" s="6" t="s">
        <v>160</v>
      </c>
      <c r="D12" s="37" t="s">
        <v>27</v>
      </c>
      <c r="E12" s="37"/>
      <c r="F12" s="37"/>
      <c r="G12" s="37"/>
      <c r="H12" s="37"/>
      <c r="I12" s="37"/>
      <c r="J12" s="38">
        <v>70</v>
      </c>
      <c r="K12" s="4">
        <v>70</v>
      </c>
      <c r="L12" s="4">
        <v>70</v>
      </c>
      <c r="M12" s="4">
        <v>70</v>
      </c>
      <c r="N12" s="4">
        <v>0</v>
      </c>
      <c r="O12" s="4">
        <v>0</v>
      </c>
      <c r="P12" s="4">
        <v>0</v>
      </c>
      <c r="Q12" s="39">
        <f t="shared" si="0"/>
        <v>70</v>
      </c>
    </row>
    <row r="13" spans="2:18" x14ac:dyDescent="0.25">
      <c r="B13" s="6">
        <f t="shared" si="1"/>
        <v>5</v>
      </c>
      <c r="C13" s="6" t="s">
        <v>161</v>
      </c>
      <c r="D13" s="25" t="s">
        <v>28</v>
      </c>
      <c r="E13" s="25"/>
      <c r="F13" s="25"/>
      <c r="G13" s="25"/>
      <c r="H13" s="25"/>
      <c r="I13" s="25"/>
      <c r="J13" s="4">
        <v>70</v>
      </c>
      <c r="K13" s="4">
        <v>70</v>
      </c>
      <c r="L13" s="4">
        <v>70</v>
      </c>
      <c r="M13" s="4">
        <v>70</v>
      </c>
      <c r="N13" s="4">
        <v>0</v>
      </c>
      <c r="O13" s="4">
        <v>0</v>
      </c>
      <c r="P13" s="4">
        <v>0</v>
      </c>
      <c r="Q13" s="39">
        <f t="shared" si="0"/>
        <v>70</v>
      </c>
    </row>
    <row r="14" spans="2:18" ht="15.75" customHeight="1" x14ac:dyDescent="0.25">
      <c r="B14" s="6">
        <f t="shared" si="1"/>
        <v>6</v>
      </c>
      <c r="C14" s="6" t="s">
        <v>162</v>
      </c>
      <c r="D14" s="25" t="s">
        <v>29</v>
      </c>
      <c r="E14" s="25"/>
      <c r="F14" s="25"/>
      <c r="G14" s="25"/>
      <c r="H14" s="25"/>
      <c r="I14" s="25"/>
      <c r="J14" s="4">
        <v>70</v>
      </c>
      <c r="K14" s="4">
        <v>81</v>
      </c>
      <c r="L14" s="4">
        <v>70</v>
      </c>
      <c r="M14" s="4">
        <v>75</v>
      </c>
      <c r="N14" s="4">
        <v>0</v>
      </c>
      <c r="O14" s="4">
        <v>0</v>
      </c>
      <c r="P14" s="4">
        <v>0</v>
      </c>
      <c r="Q14" s="39">
        <f t="shared" si="0"/>
        <v>74</v>
      </c>
    </row>
    <row r="15" spans="2:18" x14ac:dyDescent="0.25">
      <c r="B15" s="6">
        <f t="shared" si="1"/>
        <v>7</v>
      </c>
      <c r="C15" s="6" t="s">
        <v>163</v>
      </c>
      <c r="D15" s="25" t="s">
        <v>30</v>
      </c>
      <c r="E15" s="25"/>
      <c r="F15" s="25"/>
      <c r="G15" s="25"/>
      <c r="H15" s="25"/>
      <c r="I15" s="25"/>
      <c r="J15" s="4">
        <v>78</v>
      </c>
      <c r="K15" s="4">
        <v>70</v>
      </c>
      <c r="L15" s="4">
        <v>70</v>
      </c>
      <c r="M15" s="4">
        <v>80</v>
      </c>
      <c r="N15" s="4">
        <v>0</v>
      </c>
      <c r="O15" s="4">
        <v>0</v>
      </c>
      <c r="P15" s="4">
        <v>0</v>
      </c>
      <c r="Q15" s="39">
        <f t="shared" si="0"/>
        <v>74.5</v>
      </c>
    </row>
    <row r="16" spans="2:18" ht="15" customHeight="1" x14ac:dyDescent="0.25">
      <c r="B16" s="6">
        <f t="shared" si="1"/>
        <v>8</v>
      </c>
      <c r="C16" s="6" t="s">
        <v>164</v>
      </c>
      <c r="D16" s="25" t="s">
        <v>31</v>
      </c>
      <c r="E16" s="25"/>
      <c r="F16" s="25"/>
      <c r="G16" s="25"/>
      <c r="H16" s="25"/>
      <c r="I16" s="25"/>
      <c r="J16" s="4">
        <v>88</v>
      </c>
      <c r="K16" s="4">
        <v>97</v>
      </c>
      <c r="L16" s="4">
        <v>86</v>
      </c>
      <c r="M16" s="4">
        <v>100</v>
      </c>
      <c r="N16" s="4">
        <v>0</v>
      </c>
      <c r="O16" s="4">
        <v>0</v>
      </c>
      <c r="P16" s="4">
        <v>0</v>
      </c>
      <c r="Q16" s="39">
        <f t="shared" si="0"/>
        <v>92.75</v>
      </c>
    </row>
    <row r="17" spans="2:17" x14ac:dyDescent="0.25">
      <c r="B17" s="6">
        <f t="shared" si="1"/>
        <v>9</v>
      </c>
      <c r="C17" s="6" t="s">
        <v>165</v>
      </c>
      <c r="D17" s="25" t="s">
        <v>32</v>
      </c>
      <c r="E17" s="25"/>
      <c r="F17" s="25"/>
      <c r="G17" s="25"/>
      <c r="H17" s="25"/>
      <c r="I17" s="25"/>
      <c r="J17" s="4">
        <v>72</v>
      </c>
      <c r="K17" s="4">
        <v>70</v>
      </c>
      <c r="L17" s="4">
        <v>70</v>
      </c>
      <c r="M17" s="4">
        <v>70</v>
      </c>
      <c r="N17" s="4">
        <v>0</v>
      </c>
      <c r="O17" s="4">
        <v>0</v>
      </c>
      <c r="P17" s="4">
        <v>0</v>
      </c>
      <c r="Q17" s="39">
        <f t="shared" si="0"/>
        <v>70.5</v>
      </c>
    </row>
    <row r="18" spans="2:17" ht="15.75" customHeight="1" x14ac:dyDescent="0.25">
      <c r="B18" s="6">
        <f t="shared" si="1"/>
        <v>10</v>
      </c>
      <c r="C18" s="6" t="s">
        <v>166</v>
      </c>
      <c r="D18" s="37" t="s">
        <v>33</v>
      </c>
      <c r="E18" s="37"/>
      <c r="F18" s="37"/>
      <c r="G18" s="37"/>
      <c r="H18" s="37"/>
      <c r="I18" s="37"/>
      <c r="J18" s="38">
        <v>70</v>
      </c>
      <c r="K18" s="4">
        <v>70</v>
      </c>
      <c r="L18" s="4">
        <v>70</v>
      </c>
      <c r="M18" s="4">
        <v>70</v>
      </c>
      <c r="N18" s="4">
        <v>0</v>
      </c>
      <c r="O18" s="4">
        <v>0</v>
      </c>
      <c r="P18" s="4">
        <v>0</v>
      </c>
      <c r="Q18" s="39">
        <f t="shared" si="0"/>
        <v>70</v>
      </c>
    </row>
    <row r="19" spans="2:17" ht="15.75" customHeight="1" x14ac:dyDescent="0.25">
      <c r="B19" s="6">
        <f t="shared" si="1"/>
        <v>11</v>
      </c>
      <c r="C19" s="6" t="s">
        <v>167</v>
      </c>
      <c r="D19" s="25" t="s">
        <v>34</v>
      </c>
      <c r="E19" s="25"/>
      <c r="F19" s="25"/>
      <c r="G19" s="25"/>
      <c r="H19" s="25"/>
      <c r="I19" s="25"/>
      <c r="J19" s="4">
        <v>82</v>
      </c>
      <c r="K19" s="4">
        <v>70</v>
      </c>
      <c r="L19" s="4">
        <v>70</v>
      </c>
      <c r="M19" s="4">
        <v>72</v>
      </c>
      <c r="N19" s="4">
        <v>0</v>
      </c>
      <c r="O19" s="4">
        <v>0</v>
      </c>
      <c r="P19" s="4">
        <v>0</v>
      </c>
      <c r="Q19" s="39">
        <f t="shared" si="0"/>
        <v>73.5</v>
      </c>
    </row>
    <row r="20" spans="2:17" x14ac:dyDescent="0.25">
      <c r="B20" s="6">
        <f t="shared" si="1"/>
        <v>12</v>
      </c>
      <c r="C20" s="6" t="s">
        <v>168</v>
      </c>
      <c r="D20" s="25" t="s">
        <v>35</v>
      </c>
      <c r="E20" s="25"/>
      <c r="F20" s="25"/>
      <c r="G20" s="25"/>
      <c r="H20" s="25"/>
      <c r="I20" s="25"/>
      <c r="J20" s="4">
        <v>70</v>
      </c>
      <c r="K20" s="4">
        <v>70</v>
      </c>
      <c r="L20" s="4">
        <v>70</v>
      </c>
      <c r="M20" s="4">
        <v>70</v>
      </c>
      <c r="N20" s="4">
        <v>0</v>
      </c>
      <c r="O20" s="4">
        <v>0</v>
      </c>
      <c r="P20" s="4">
        <v>0</v>
      </c>
      <c r="Q20" s="39">
        <f t="shared" si="0"/>
        <v>70</v>
      </c>
    </row>
    <row r="21" spans="2:17" x14ac:dyDescent="0.25">
      <c r="B21" s="6">
        <f t="shared" si="1"/>
        <v>13</v>
      </c>
      <c r="C21" s="6" t="s">
        <v>169</v>
      </c>
      <c r="D21" s="25" t="s">
        <v>36</v>
      </c>
      <c r="E21" s="25"/>
      <c r="F21" s="25"/>
      <c r="G21" s="25"/>
      <c r="H21" s="25"/>
      <c r="I21" s="25"/>
      <c r="J21" s="4">
        <v>70</v>
      </c>
      <c r="K21" s="4">
        <v>70</v>
      </c>
      <c r="L21" s="4">
        <v>70</v>
      </c>
      <c r="M21" s="4">
        <v>70</v>
      </c>
      <c r="N21" s="4">
        <v>0</v>
      </c>
      <c r="O21" s="4">
        <v>0</v>
      </c>
      <c r="P21" s="4">
        <v>0</v>
      </c>
      <c r="Q21" s="39">
        <f t="shared" si="0"/>
        <v>70</v>
      </c>
    </row>
    <row r="22" spans="2:17" ht="15" customHeight="1" x14ac:dyDescent="0.25">
      <c r="B22" s="6">
        <f t="shared" si="1"/>
        <v>14</v>
      </c>
      <c r="C22" s="6" t="s">
        <v>170</v>
      </c>
      <c r="D22" s="25" t="s">
        <v>37</v>
      </c>
      <c r="E22" s="25"/>
      <c r="F22" s="25"/>
      <c r="G22" s="25"/>
      <c r="H22" s="25"/>
      <c r="I22" s="25"/>
      <c r="J22" s="4">
        <v>70</v>
      </c>
      <c r="K22" s="4">
        <v>70</v>
      </c>
      <c r="L22" s="4">
        <v>70</v>
      </c>
      <c r="M22" s="4">
        <v>70</v>
      </c>
      <c r="N22" s="4">
        <v>0</v>
      </c>
      <c r="O22" s="4">
        <v>0</v>
      </c>
      <c r="P22" s="4">
        <v>0</v>
      </c>
      <c r="Q22" s="39">
        <f t="shared" si="0"/>
        <v>70</v>
      </c>
    </row>
    <row r="23" spans="2:17" ht="15.75" customHeight="1" x14ac:dyDescent="0.25">
      <c r="B23" s="6">
        <f t="shared" si="1"/>
        <v>15</v>
      </c>
      <c r="C23" s="6"/>
      <c r="D23" s="25"/>
      <c r="E23" s="25"/>
      <c r="F23" s="25"/>
      <c r="G23" s="25"/>
      <c r="H23" s="25"/>
      <c r="I23" s="25"/>
      <c r="J23" s="4"/>
      <c r="K23" s="4"/>
      <c r="L23" s="4"/>
      <c r="M23" s="4"/>
      <c r="N23" s="4"/>
      <c r="O23" s="4"/>
      <c r="P23" s="4"/>
      <c r="Q23" s="9"/>
    </row>
    <row r="24" spans="2:17" ht="15.75" customHeight="1" x14ac:dyDescent="0.25">
      <c r="B24" s="6">
        <f t="shared" si="1"/>
        <v>16</v>
      </c>
      <c r="C24" s="6"/>
      <c r="D24" s="25"/>
      <c r="E24" s="25"/>
      <c r="F24" s="25"/>
      <c r="G24" s="25"/>
      <c r="H24" s="25"/>
      <c r="I24" s="25"/>
      <c r="J24" s="4"/>
      <c r="K24" s="4"/>
      <c r="L24" s="4"/>
      <c r="M24" s="4"/>
      <c r="N24" s="4"/>
      <c r="O24" s="4"/>
      <c r="P24" s="4"/>
      <c r="Q24" s="9"/>
    </row>
    <row r="25" spans="2:17" ht="15" customHeight="1" x14ac:dyDescent="0.25">
      <c r="B25" s="6">
        <f t="shared" si="1"/>
        <v>17</v>
      </c>
      <c r="C25" s="6"/>
      <c r="D25" s="25"/>
      <c r="E25" s="25"/>
      <c r="F25" s="25"/>
      <c r="G25" s="25"/>
      <c r="H25" s="25"/>
      <c r="I25" s="25"/>
      <c r="J25" s="4"/>
      <c r="K25" s="4"/>
      <c r="L25" s="4"/>
      <c r="M25" s="4"/>
      <c r="N25" s="4"/>
      <c r="O25" s="4"/>
      <c r="P25" s="4"/>
      <c r="Q25" s="9"/>
    </row>
    <row r="26" spans="2:17" x14ac:dyDescent="0.25">
      <c r="B26" s="6">
        <f t="shared" si="1"/>
        <v>18</v>
      </c>
      <c r="C26" s="6"/>
      <c r="D26" s="25"/>
      <c r="E26" s="25"/>
      <c r="F26" s="25"/>
      <c r="G26" s="25"/>
      <c r="H26" s="25"/>
      <c r="I26" s="25"/>
      <c r="J26" s="4"/>
      <c r="K26" s="4"/>
      <c r="L26" s="4"/>
      <c r="M26" s="4"/>
      <c r="N26" s="4"/>
      <c r="O26" s="4"/>
      <c r="P26" s="4"/>
      <c r="Q26" s="9"/>
    </row>
    <row r="27" spans="2:17" ht="15" customHeight="1" x14ac:dyDescent="0.25">
      <c r="B27" s="6">
        <f t="shared" si="1"/>
        <v>19</v>
      </c>
      <c r="C27" s="6"/>
      <c r="D27" s="25"/>
      <c r="E27" s="25"/>
      <c r="F27" s="25"/>
      <c r="G27" s="25"/>
      <c r="H27" s="25"/>
      <c r="I27" s="25"/>
      <c r="J27" s="4"/>
      <c r="K27" s="4"/>
      <c r="L27" s="4"/>
      <c r="M27" s="4"/>
      <c r="N27" s="4"/>
      <c r="O27" s="4"/>
      <c r="P27" s="4"/>
      <c r="Q27" s="9"/>
    </row>
    <row r="28" spans="2:17" ht="15" customHeight="1" x14ac:dyDescent="0.25">
      <c r="C28" s="22"/>
      <c r="D28" s="22"/>
      <c r="E28" s="1"/>
      <c r="H28" s="26" t="s">
        <v>19</v>
      </c>
      <c r="I28" s="26"/>
      <c r="J28" s="10">
        <f t="shared" ref="J28:Q28" si="2">COUNTIF(J9:J27,"&gt;=70")</f>
        <v>13</v>
      </c>
      <c r="K28" s="10">
        <f t="shared" si="2"/>
        <v>13</v>
      </c>
      <c r="L28" s="10">
        <f t="shared" si="2"/>
        <v>13</v>
      </c>
      <c r="M28" s="10">
        <f t="shared" si="2"/>
        <v>13</v>
      </c>
      <c r="N28" s="10">
        <f t="shared" si="2"/>
        <v>0</v>
      </c>
      <c r="O28" s="10">
        <f t="shared" si="2"/>
        <v>0</v>
      </c>
      <c r="P28" s="10">
        <f t="shared" si="2"/>
        <v>0</v>
      </c>
      <c r="Q28" s="14">
        <f t="shared" si="2"/>
        <v>13</v>
      </c>
    </row>
    <row r="29" spans="2:17" x14ac:dyDescent="0.25">
      <c r="C29" s="22"/>
      <c r="D29" s="22"/>
      <c r="E29" s="7"/>
      <c r="H29" s="27" t="s">
        <v>20</v>
      </c>
      <c r="I29" s="27"/>
      <c r="J29" s="11">
        <f t="shared" ref="J29:Q29" si="3">COUNTIF(J9:J27,"&lt;70")</f>
        <v>1</v>
      </c>
      <c r="K29" s="11">
        <f t="shared" si="3"/>
        <v>1</v>
      </c>
      <c r="L29" s="11">
        <f t="shared" si="3"/>
        <v>1</v>
      </c>
      <c r="M29" s="11">
        <f t="shared" si="3"/>
        <v>1</v>
      </c>
      <c r="N29" s="11">
        <f t="shared" si="3"/>
        <v>14</v>
      </c>
      <c r="O29" s="11">
        <f t="shared" si="3"/>
        <v>14</v>
      </c>
      <c r="P29" s="11">
        <f t="shared" si="3"/>
        <v>14</v>
      </c>
      <c r="Q29" s="11">
        <f t="shared" si="3"/>
        <v>1</v>
      </c>
    </row>
    <row r="30" spans="2:17" ht="15" customHeight="1" x14ac:dyDescent="0.25">
      <c r="C30" s="22"/>
      <c r="D30" s="22"/>
      <c r="E30" s="22"/>
      <c r="H30" s="27" t="s">
        <v>21</v>
      </c>
      <c r="I30" s="27"/>
      <c r="J30" s="11">
        <f t="shared" ref="J30:Q30" si="4">COUNT(J9:J27)</f>
        <v>14</v>
      </c>
      <c r="K30" s="11">
        <f t="shared" si="4"/>
        <v>14</v>
      </c>
      <c r="L30" s="11">
        <f t="shared" si="4"/>
        <v>14</v>
      </c>
      <c r="M30" s="11">
        <f t="shared" si="4"/>
        <v>14</v>
      </c>
      <c r="N30" s="11">
        <f t="shared" si="4"/>
        <v>14</v>
      </c>
      <c r="O30" s="11">
        <f t="shared" si="4"/>
        <v>14</v>
      </c>
      <c r="P30" s="11">
        <f t="shared" si="4"/>
        <v>14</v>
      </c>
      <c r="Q30" s="11">
        <f t="shared" si="4"/>
        <v>14</v>
      </c>
    </row>
    <row r="31" spans="2:17" x14ac:dyDescent="0.25">
      <c r="C31" s="22"/>
      <c r="D31" s="22"/>
      <c r="E31" s="1"/>
      <c r="H31" s="28" t="s">
        <v>16</v>
      </c>
      <c r="I31" s="28"/>
      <c r="J31" s="12">
        <f>J28/J30</f>
        <v>0.9285714285714286</v>
      </c>
      <c r="K31" s="13">
        <f t="shared" ref="K31:Q31" si="5">K28/K30</f>
        <v>0.9285714285714286</v>
      </c>
      <c r="L31" s="13">
        <f t="shared" si="5"/>
        <v>0.9285714285714286</v>
      </c>
      <c r="M31" s="13">
        <f t="shared" si="5"/>
        <v>0.9285714285714286</v>
      </c>
      <c r="N31" s="13">
        <f t="shared" si="5"/>
        <v>0</v>
      </c>
      <c r="O31" s="13">
        <f t="shared" si="5"/>
        <v>0</v>
      </c>
      <c r="P31" s="13">
        <f t="shared" si="5"/>
        <v>0</v>
      </c>
      <c r="Q31" s="13">
        <f t="shared" si="5"/>
        <v>0.9285714285714286</v>
      </c>
    </row>
    <row r="32" spans="2:17" ht="15" customHeight="1" x14ac:dyDescent="0.25">
      <c r="C32" s="22"/>
      <c r="D32" s="22"/>
      <c r="E32" s="1"/>
      <c r="H32" s="28" t="s">
        <v>17</v>
      </c>
      <c r="I32" s="28"/>
      <c r="J32" s="12">
        <f>J29/J30</f>
        <v>7.1428571428571425E-2</v>
      </c>
      <c r="K32" s="12">
        <f t="shared" ref="K32:Q32" si="6">K29/K30</f>
        <v>7.1428571428571425E-2</v>
      </c>
      <c r="L32" s="13">
        <f t="shared" si="6"/>
        <v>7.1428571428571425E-2</v>
      </c>
      <c r="M32" s="13">
        <f t="shared" si="6"/>
        <v>7.1428571428571425E-2</v>
      </c>
      <c r="N32" s="13">
        <f t="shared" si="6"/>
        <v>1</v>
      </c>
      <c r="O32" s="13">
        <f t="shared" si="6"/>
        <v>1</v>
      </c>
      <c r="P32" s="13">
        <f t="shared" si="6"/>
        <v>1</v>
      </c>
      <c r="Q32" s="13">
        <f t="shared" si="6"/>
        <v>7.1428571428571425E-2</v>
      </c>
    </row>
    <row r="33" spans="3:16" x14ac:dyDescent="0.25">
      <c r="C33" s="22"/>
      <c r="D33" s="22"/>
      <c r="E33" s="7"/>
      <c r="K33">
        <f>AVERAGE(K9:K22)</f>
        <v>69.571428571428569</v>
      </c>
      <c r="L33">
        <f>AVERAGE(L9:L22)</f>
        <v>67.785714285714292</v>
      </c>
      <c r="M33">
        <f>AVERAGE(M9:M22)</f>
        <v>70.142857142857139</v>
      </c>
    </row>
    <row r="34" spans="3:16" x14ac:dyDescent="0.25">
      <c r="C34" s="1"/>
      <c r="D34" s="1"/>
      <c r="E34" s="7"/>
    </row>
    <row r="35" spans="3:16" x14ac:dyDescent="0.25">
      <c r="J35" s="29"/>
      <c r="K35" s="29"/>
      <c r="L35" s="29"/>
      <c r="M35" s="29"/>
      <c r="N35" s="29"/>
      <c r="O35" s="29"/>
      <c r="P35" s="29"/>
    </row>
    <row r="36" spans="3:16" ht="15" customHeight="1" x14ac:dyDescent="0.25">
      <c r="J36" s="30" t="s">
        <v>18</v>
      </c>
      <c r="K36" s="30"/>
      <c r="L36" s="30"/>
      <c r="M36" s="30"/>
      <c r="N36" s="30"/>
      <c r="O36" s="30"/>
      <c r="P36" s="30"/>
    </row>
  </sheetData>
  <mergeCells count="41">
    <mergeCell ref="B2:P2"/>
    <mergeCell ref="D27:I27"/>
    <mergeCell ref="D21:I21"/>
    <mergeCell ref="D22:I22"/>
    <mergeCell ref="D23:I23"/>
    <mergeCell ref="D24:I24"/>
    <mergeCell ref="D25:I25"/>
    <mergeCell ref="D26:I26"/>
    <mergeCell ref="J4:K4"/>
    <mergeCell ref="N4:O4"/>
    <mergeCell ref="D6:G6"/>
    <mergeCell ref="D8:I8"/>
    <mergeCell ref="D20:I20"/>
    <mergeCell ref="D9:I9"/>
    <mergeCell ref="D10:I10"/>
    <mergeCell ref="D19:I19"/>
    <mergeCell ref="J36:P36"/>
    <mergeCell ref="C29:D29"/>
    <mergeCell ref="J35:P35"/>
    <mergeCell ref="D11:I11"/>
    <mergeCell ref="D12:I12"/>
    <mergeCell ref="D13:I13"/>
    <mergeCell ref="D14:I14"/>
    <mergeCell ref="D15:I15"/>
    <mergeCell ref="C28:D28"/>
    <mergeCell ref="I6:J6"/>
    <mergeCell ref="K6:P6"/>
    <mergeCell ref="C3:P3"/>
    <mergeCell ref="C32:D32"/>
    <mergeCell ref="C33:D33"/>
    <mergeCell ref="C31:D31"/>
    <mergeCell ref="C30:E30"/>
    <mergeCell ref="H28:I28"/>
    <mergeCell ref="H29:I29"/>
    <mergeCell ref="H30:I30"/>
    <mergeCell ref="H31:I31"/>
    <mergeCell ref="H32:I32"/>
    <mergeCell ref="D4:G4"/>
    <mergeCell ref="D16:I16"/>
    <mergeCell ref="D17:I17"/>
    <mergeCell ref="D18:I18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37"/>
  <sheetViews>
    <sheetView topLeftCell="A2" zoomScale="84" zoomScaleNormal="84" workbookViewId="0">
      <selection activeCell="Q10" sqref="Q10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17" t="s">
        <v>9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2"/>
      <c r="R2" s="2"/>
    </row>
    <row r="3" spans="2:18" x14ac:dyDescent="0.25">
      <c r="C3" s="18" t="s">
        <v>8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"/>
      <c r="R3" s="1"/>
    </row>
    <row r="4" spans="2:18" x14ac:dyDescent="0.25">
      <c r="C4" t="s">
        <v>0</v>
      </c>
      <c r="D4" s="19" t="s">
        <v>82</v>
      </c>
      <c r="E4" s="19"/>
      <c r="F4" s="19"/>
      <c r="G4" s="19"/>
      <c r="I4" t="s">
        <v>1</v>
      </c>
      <c r="J4" s="20" t="s">
        <v>83</v>
      </c>
      <c r="K4" s="20"/>
      <c r="M4" t="s">
        <v>2</v>
      </c>
      <c r="N4" s="21">
        <v>45007</v>
      </c>
      <c r="O4" s="21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0" t="s">
        <v>75</v>
      </c>
      <c r="E6" s="20"/>
      <c r="F6" s="20"/>
      <c r="G6" s="20"/>
      <c r="I6" s="22" t="s">
        <v>22</v>
      </c>
      <c r="J6" s="22"/>
      <c r="K6" s="23" t="s">
        <v>41</v>
      </c>
      <c r="L6" s="23"/>
      <c r="M6" s="23"/>
      <c r="N6" s="23"/>
      <c r="O6" s="23"/>
      <c r="P6" s="2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4" t="s">
        <v>5</v>
      </c>
      <c r="E8" s="24"/>
      <c r="F8" s="24"/>
      <c r="G8" s="24"/>
      <c r="H8" s="24"/>
      <c r="I8" s="2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18" x14ac:dyDescent="0.25">
      <c r="B9" s="6">
        <v>1</v>
      </c>
      <c r="C9" s="6" t="s">
        <v>86</v>
      </c>
      <c r="D9" s="37" t="s">
        <v>84</v>
      </c>
      <c r="E9" s="37"/>
      <c r="F9" s="37"/>
      <c r="G9" s="37"/>
      <c r="H9" s="37"/>
      <c r="I9" s="37"/>
      <c r="J9" s="38">
        <v>70</v>
      </c>
      <c r="K9" s="38">
        <v>70</v>
      </c>
      <c r="L9" s="38">
        <v>70</v>
      </c>
      <c r="M9" s="38">
        <v>70</v>
      </c>
      <c r="N9" s="38">
        <v>70</v>
      </c>
      <c r="O9" s="38">
        <v>70</v>
      </c>
      <c r="P9" s="38"/>
      <c r="Q9" s="39">
        <f>ROUND(SUM(J9:P9)/6,2)</f>
        <v>70</v>
      </c>
    </row>
    <row r="10" spans="2:18" x14ac:dyDescent="0.25">
      <c r="B10" s="6">
        <f>B9+1</f>
        <v>2</v>
      </c>
      <c r="C10" s="6" t="s">
        <v>87</v>
      </c>
      <c r="D10" s="16" t="s">
        <v>85</v>
      </c>
      <c r="E10" s="16"/>
      <c r="F10" s="16"/>
      <c r="G10" s="16"/>
      <c r="H10" s="16"/>
      <c r="I10" s="16"/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/>
      <c r="Q10" s="39">
        <f t="shared" ref="Q10:Q26" si="0">ROUND(SUM(J10:P10)/6,2)</f>
        <v>0</v>
      </c>
    </row>
    <row r="11" spans="2:18" x14ac:dyDescent="0.25">
      <c r="B11" s="6">
        <f t="shared" ref="B11:B28" si="1">B10+1</f>
        <v>3</v>
      </c>
      <c r="C11" t="s">
        <v>143</v>
      </c>
      <c r="D11" s="16" t="s">
        <v>88</v>
      </c>
      <c r="E11" s="16"/>
      <c r="F11" s="16"/>
      <c r="G11" s="16"/>
      <c r="H11" s="16"/>
      <c r="I11" s="16"/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70</v>
      </c>
      <c r="P11" s="15"/>
      <c r="Q11" s="39">
        <v>0</v>
      </c>
    </row>
    <row r="12" spans="2:18" x14ac:dyDescent="0.25">
      <c r="B12" s="6">
        <f t="shared" si="1"/>
        <v>4</v>
      </c>
      <c r="C12" s="6" t="s">
        <v>90</v>
      </c>
      <c r="D12" s="16" t="s">
        <v>89</v>
      </c>
      <c r="E12" s="16"/>
      <c r="F12" s="16"/>
      <c r="G12" s="16"/>
      <c r="H12" s="16"/>
      <c r="I12" s="16"/>
      <c r="J12" s="15">
        <v>70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15"/>
      <c r="Q12" s="39">
        <v>0</v>
      </c>
    </row>
    <row r="13" spans="2:18" x14ac:dyDescent="0.25">
      <c r="B13" s="6">
        <f t="shared" si="1"/>
        <v>5</v>
      </c>
      <c r="C13" s="6" t="s">
        <v>92</v>
      </c>
      <c r="D13" s="25" t="s">
        <v>91</v>
      </c>
      <c r="E13" s="25"/>
      <c r="F13" s="25"/>
      <c r="G13" s="25"/>
      <c r="H13" s="25"/>
      <c r="I13" s="25"/>
      <c r="J13" s="4">
        <v>91</v>
      </c>
      <c r="K13" s="4">
        <v>70</v>
      </c>
      <c r="L13" s="38">
        <v>70</v>
      </c>
      <c r="M13" s="4">
        <v>70</v>
      </c>
      <c r="N13" s="4">
        <v>70</v>
      </c>
      <c r="O13" s="4">
        <v>70</v>
      </c>
      <c r="P13" s="4"/>
      <c r="Q13" s="39">
        <f t="shared" si="0"/>
        <v>73.5</v>
      </c>
    </row>
    <row r="14" spans="2:18" x14ac:dyDescent="0.25">
      <c r="B14" s="6">
        <f t="shared" si="1"/>
        <v>6</v>
      </c>
      <c r="C14" s="6" t="s">
        <v>97</v>
      </c>
      <c r="D14" s="37" t="s">
        <v>93</v>
      </c>
      <c r="E14" s="37"/>
      <c r="F14" s="37"/>
      <c r="G14" s="37"/>
      <c r="H14" s="37"/>
      <c r="I14" s="37"/>
      <c r="J14" s="38">
        <v>70</v>
      </c>
      <c r="K14" s="4">
        <v>72</v>
      </c>
      <c r="L14" s="4">
        <v>86</v>
      </c>
      <c r="M14" s="4">
        <v>70</v>
      </c>
      <c r="N14" s="4">
        <v>70</v>
      </c>
      <c r="O14" s="4">
        <v>100</v>
      </c>
      <c r="P14" s="4"/>
      <c r="Q14" s="39">
        <f t="shared" si="0"/>
        <v>78</v>
      </c>
    </row>
    <row r="15" spans="2:18" x14ac:dyDescent="0.25">
      <c r="B15" s="6">
        <f t="shared" si="1"/>
        <v>7</v>
      </c>
      <c r="C15" s="6" t="s">
        <v>96</v>
      </c>
      <c r="D15" s="25" t="s">
        <v>94</v>
      </c>
      <c r="E15" s="25"/>
      <c r="F15" s="25"/>
      <c r="G15" s="25"/>
      <c r="H15" s="25"/>
      <c r="I15" s="25"/>
      <c r="J15" s="4">
        <v>72</v>
      </c>
      <c r="K15" s="38">
        <v>70</v>
      </c>
      <c r="L15" s="38">
        <v>70</v>
      </c>
      <c r="M15" s="4">
        <v>70</v>
      </c>
      <c r="N15" s="4">
        <v>70</v>
      </c>
      <c r="O15" s="4">
        <v>70</v>
      </c>
      <c r="P15" s="4"/>
      <c r="Q15" s="39">
        <f t="shared" si="0"/>
        <v>70.33</v>
      </c>
    </row>
    <row r="16" spans="2:18" x14ac:dyDescent="0.25">
      <c r="B16" s="6">
        <f t="shared" si="1"/>
        <v>8</v>
      </c>
      <c r="C16" s="6" t="s">
        <v>95</v>
      </c>
      <c r="D16" s="25" t="s">
        <v>173</v>
      </c>
      <c r="E16" s="25"/>
      <c r="F16" s="25"/>
      <c r="G16" s="25"/>
      <c r="H16" s="25"/>
      <c r="I16" s="25"/>
      <c r="J16" s="4">
        <v>96</v>
      </c>
      <c r="K16" s="4">
        <v>81</v>
      </c>
      <c r="L16" s="4">
        <v>79</v>
      </c>
      <c r="M16" s="4">
        <v>100</v>
      </c>
      <c r="N16" s="4">
        <v>81</v>
      </c>
      <c r="O16" s="4">
        <v>100</v>
      </c>
      <c r="P16" s="4"/>
      <c r="Q16" s="39">
        <f t="shared" si="0"/>
        <v>89.5</v>
      </c>
    </row>
    <row r="17" spans="2:17" x14ac:dyDescent="0.25">
      <c r="B17" s="6">
        <f t="shared" si="1"/>
        <v>9</v>
      </c>
      <c r="C17" s="6" t="s">
        <v>98</v>
      </c>
      <c r="D17" s="25" t="s">
        <v>99</v>
      </c>
      <c r="E17" s="25"/>
      <c r="F17" s="25"/>
      <c r="G17" s="25"/>
      <c r="H17" s="25"/>
      <c r="I17" s="25"/>
      <c r="J17" s="4">
        <v>96</v>
      </c>
      <c r="K17" s="4">
        <v>81</v>
      </c>
      <c r="L17" s="4">
        <v>79</v>
      </c>
      <c r="M17" s="4">
        <v>100</v>
      </c>
      <c r="N17" s="4">
        <v>81</v>
      </c>
      <c r="O17" s="4">
        <v>100</v>
      </c>
      <c r="P17" s="4"/>
      <c r="Q17" s="39">
        <f t="shared" si="0"/>
        <v>89.5</v>
      </c>
    </row>
    <row r="18" spans="2:17" x14ac:dyDescent="0.25">
      <c r="B18" s="6">
        <f t="shared" si="1"/>
        <v>10</v>
      </c>
      <c r="C18" s="6" t="s">
        <v>117</v>
      </c>
      <c r="D18" s="25" t="s">
        <v>100</v>
      </c>
      <c r="E18" s="25"/>
      <c r="F18" s="25"/>
      <c r="G18" s="25"/>
      <c r="H18" s="25"/>
      <c r="I18" s="25"/>
      <c r="J18" s="4">
        <v>94</v>
      </c>
      <c r="K18" s="4">
        <v>95</v>
      </c>
      <c r="L18" s="38">
        <v>76</v>
      </c>
      <c r="M18" s="4">
        <v>100</v>
      </c>
      <c r="N18" s="4">
        <v>70</v>
      </c>
      <c r="O18" s="4">
        <v>80</v>
      </c>
      <c r="P18" s="4"/>
      <c r="Q18" s="39">
        <f t="shared" si="0"/>
        <v>85.83</v>
      </c>
    </row>
    <row r="19" spans="2:17" x14ac:dyDescent="0.25">
      <c r="B19" s="6">
        <f t="shared" si="1"/>
        <v>11</v>
      </c>
      <c r="C19" s="6" t="s">
        <v>116</v>
      </c>
      <c r="D19" s="25" t="s">
        <v>101</v>
      </c>
      <c r="E19" s="25"/>
      <c r="F19" s="25"/>
      <c r="G19" s="25"/>
      <c r="H19" s="25"/>
      <c r="I19" s="25"/>
      <c r="J19" s="4">
        <v>98</v>
      </c>
      <c r="K19" s="4">
        <v>77</v>
      </c>
      <c r="L19" s="4">
        <v>86</v>
      </c>
      <c r="M19" s="4">
        <v>100</v>
      </c>
      <c r="N19" s="4">
        <v>70</v>
      </c>
      <c r="O19" s="4">
        <v>80</v>
      </c>
      <c r="P19" s="4"/>
      <c r="Q19" s="39">
        <f t="shared" si="0"/>
        <v>85.17</v>
      </c>
    </row>
    <row r="20" spans="2:17" x14ac:dyDescent="0.25">
      <c r="B20" s="6">
        <f t="shared" si="1"/>
        <v>12</v>
      </c>
      <c r="C20" s="6" t="s">
        <v>115</v>
      </c>
      <c r="D20" s="37" t="s">
        <v>102</v>
      </c>
      <c r="E20" s="37"/>
      <c r="F20" s="37"/>
      <c r="G20" s="37"/>
      <c r="H20" s="37"/>
      <c r="I20" s="37"/>
      <c r="J20" s="38">
        <v>70</v>
      </c>
      <c r="K20" s="38">
        <v>70</v>
      </c>
      <c r="L20" s="38">
        <v>70</v>
      </c>
      <c r="M20" s="38">
        <v>70</v>
      </c>
      <c r="N20" s="38">
        <v>70</v>
      </c>
      <c r="O20" s="38">
        <v>70</v>
      </c>
      <c r="P20" s="38"/>
      <c r="Q20" s="39">
        <f t="shared" si="0"/>
        <v>70</v>
      </c>
    </row>
    <row r="21" spans="2:17" x14ac:dyDescent="0.25">
      <c r="B21" s="6">
        <f t="shared" si="1"/>
        <v>13</v>
      </c>
      <c r="C21" s="6" t="s">
        <v>114</v>
      </c>
      <c r="D21" s="16" t="s">
        <v>103</v>
      </c>
      <c r="E21" s="16"/>
      <c r="F21" s="16"/>
      <c r="G21" s="16"/>
      <c r="H21" s="16"/>
      <c r="I21" s="16"/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/>
      <c r="Q21" s="39">
        <f t="shared" si="0"/>
        <v>0</v>
      </c>
    </row>
    <row r="22" spans="2:17" x14ac:dyDescent="0.25">
      <c r="B22" s="6">
        <f t="shared" si="1"/>
        <v>14</v>
      </c>
      <c r="C22" s="6" t="s">
        <v>113</v>
      </c>
      <c r="D22" s="25" t="s">
        <v>104</v>
      </c>
      <c r="E22" s="25"/>
      <c r="F22" s="25"/>
      <c r="G22" s="25"/>
      <c r="H22" s="25"/>
      <c r="I22" s="25"/>
      <c r="J22" s="4">
        <v>70</v>
      </c>
      <c r="K22" s="4">
        <v>80</v>
      </c>
      <c r="L22" s="4">
        <v>79</v>
      </c>
      <c r="M22" s="4">
        <v>100</v>
      </c>
      <c r="N22" s="4">
        <v>88</v>
      </c>
      <c r="O22" s="4">
        <v>100</v>
      </c>
      <c r="P22" s="4"/>
      <c r="Q22" s="39">
        <f t="shared" si="0"/>
        <v>86.17</v>
      </c>
    </row>
    <row r="23" spans="2:17" x14ac:dyDescent="0.25">
      <c r="B23" s="6">
        <f t="shared" si="1"/>
        <v>15</v>
      </c>
      <c r="C23" s="6" t="s">
        <v>112</v>
      </c>
      <c r="D23" s="25" t="s">
        <v>105</v>
      </c>
      <c r="E23" s="25"/>
      <c r="F23" s="25"/>
      <c r="G23" s="25"/>
      <c r="H23" s="25"/>
      <c r="I23" s="25"/>
      <c r="J23" s="4">
        <v>70</v>
      </c>
      <c r="K23" s="38">
        <v>70</v>
      </c>
      <c r="L23" s="4">
        <v>86</v>
      </c>
      <c r="M23" s="4">
        <v>96</v>
      </c>
      <c r="N23" s="4">
        <v>70</v>
      </c>
      <c r="O23" s="4">
        <v>80</v>
      </c>
      <c r="P23" s="4"/>
      <c r="Q23" s="39">
        <f t="shared" si="0"/>
        <v>78.67</v>
      </c>
    </row>
    <row r="24" spans="2:17" x14ac:dyDescent="0.25">
      <c r="B24" s="6">
        <f t="shared" si="1"/>
        <v>16</v>
      </c>
      <c r="C24" s="6" t="s">
        <v>111</v>
      </c>
      <c r="D24" s="25" t="s">
        <v>106</v>
      </c>
      <c r="E24" s="25"/>
      <c r="F24" s="25"/>
      <c r="G24" s="25"/>
      <c r="H24" s="25"/>
      <c r="I24" s="25"/>
      <c r="J24" s="4">
        <v>98</v>
      </c>
      <c r="K24" s="4">
        <v>95</v>
      </c>
      <c r="L24" s="38">
        <v>76</v>
      </c>
      <c r="M24" s="4">
        <v>70</v>
      </c>
      <c r="N24" s="4">
        <v>71</v>
      </c>
      <c r="O24" s="4">
        <v>80</v>
      </c>
      <c r="P24" s="4"/>
      <c r="Q24" s="39">
        <f t="shared" si="0"/>
        <v>81.67</v>
      </c>
    </row>
    <row r="25" spans="2:17" x14ac:dyDescent="0.25">
      <c r="B25" s="6">
        <f t="shared" si="1"/>
        <v>17</v>
      </c>
      <c r="C25" s="6" t="s">
        <v>110</v>
      </c>
      <c r="D25" s="16" t="s">
        <v>107</v>
      </c>
      <c r="E25" s="16"/>
      <c r="F25" s="16"/>
      <c r="G25" s="16"/>
      <c r="H25" s="16"/>
      <c r="I25" s="16"/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/>
      <c r="Q25" s="39">
        <f t="shared" si="0"/>
        <v>0</v>
      </c>
    </row>
    <row r="26" spans="2:17" x14ac:dyDescent="0.25">
      <c r="B26" s="6">
        <f t="shared" si="1"/>
        <v>18</v>
      </c>
      <c r="C26" s="6" t="s">
        <v>109</v>
      </c>
      <c r="D26" s="25" t="s">
        <v>108</v>
      </c>
      <c r="E26" s="25"/>
      <c r="F26" s="25"/>
      <c r="G26" s="25"/>
      <c r="H26" s="25"/>
      <c r="I26" s="25"/>
      <c r="J26" s="4">
        <v>94</v>
      </c>
      <c r="K26" s="4">
        <v>95</v>
      </c>
      <c r="L26" s="4">
        <v>76</v>
      </c>
      <c r="M26" s="4">
        <v>80</v>
      </c>
      <c r="N26" s="4">
        <v>71</v>
      </c>
      <c r="O26" s="4">
        <v>100</v>
      </c>
      <c r="P26" s="4"/>
      <c r="Q26" s="39">
        <f t="shared" si="0"/>
        <v>86</v>
      </c>
    </row>
    <row r="27" spans="2:17" x14ac:dyDescent="0.25">
      <c r="B27" s="6">
        <f t="shared" si="1"/>
        <v>19</v>
      </c>
      <c r="C27" s="6"/>
      <c r="D27" s="25"/>
      <c r="E27" s="25"/>
      <c r="F27" s="25"/>
      <c r="G27" s="25"/>
      <c r="H27" s="25"/>
      <c r="I27" s="25"/>
      <c r="J27" s="4"/>
      <c r="K27" s="4"/>
      <c r="L27" s="4"/>
      <c r="M27" s="4"/>
      <c r="N27" s="4"/>
      <c r="O27" s="4"/>
      <c r="P27" s="4"/>
      <c r="Q27" s="9"/>
    </row>
    <row r="28" spans="2:17" x14ac:dyDescent="0.25">
      <c r="B28" s="6">
        <f t="shared" si="1"/>
        <v>20</v>
      </c>
      <c r="C28" s="6"/>
      <c r="D28" s="25"/>
      <c r="E28" s="25"/>
      <c r="F28" s="25"/>
      <c r="G28" s="25"/>
      <c r="H28" s="25"/>
      <c r="I28" s="25"/>
      <c r="J28" s="4"/>
      <c r="K28" s="4"/>
      <c r="L28" s="4"/>
      <c r="M28" s="4"/>
      <c r="N28" s="4"/>
      <c r="O28" s="4"/>
      <c r="P28" s="4"/>
      <c r="Q28" s="9"/>
    </row>
    <row r="29" spans="2:17" x14ac:dyDescent="0.25">
      <c r="C29" s="22"/>
      <c r="D29" s="22"/>
      <c r="E29" s="1"/>
      <c r="H29" s="26" t="s">
        <v>19</v>
      </c>
      <c r="I29" s="26"/>
      <c r="J29" s="10">
        <f t="shared" ref="J29:Q29" si="2">COUNTIF(J9:J28,"&gt;=70")</f>
        <v>14</v>
      </c>
      <c r="K29" s="10">
        <f t="shared" si="2"/>
        <v>13</v>
      </c>
      <c r="L29" s="10">
        <f t="shared" si="2"/>
        <v>13</v>
      </c>
      <c r="M29" s="10">
        <f t="shared" si="2"/>
        <v>13</v>
      </c>
      <c r="N29" s="10">
        <f t="shared" si="2"/>
        <v>13</v>
      </c>
      <c r="O29" s="10">
        <f t="shared" si="2"/>
        <v>14</v>
      </c>
      <c r="P29" s="10">
        <f t="shared" si="2"/>
        <v>0</v>
      </c>
      <c r="Q29" s="14">
        <f t="shared" si="2"/>
        <v>13</v>
      </c>
    </row>
    <row r="30" spans="2:17" x14ac:dyDescent="0.25">
      <c r="C30" s="22"/>
      <c r="D30" s="22"/>
      <c r="E30" s="7"/>
      <c r="H30" s="27" t="s">
        <v>20</v>
      </c>
      <c r="I30" s="27"/>
      <c r="J30" s="11">
        <f t="shared" ref="J30:Q30" si="3">COUNTIF(J9:J28,"&lt;70")</f>
        <v>4</v>
      </c>
      <c r="K30" s="11">
        <f t="shared" si="3"/>
        <v>5</v>
      </c>
      <c r="L30" s="11">
        <f t="shared" si="3"/>
        <v>5</v>
      </c>
      <c r="M30" s="11">
        <f t="shared" si="3"/>
        <v>5</v>
      </c>
      <c r="N30" s="11">
        <f t="shared" si="3"/>
        <v>5</v>
      </c>
      <c r="O30" s="11">
        <f t="shared" si="3"/>
        <v>4</v>
      </c>
      <c r="P30" s="11">
        <f t="shared" si="3"/>
        <v>0</v>
      </c>
      <c r="Q30" s="11">
        <f t="shared" si="3"/>
        <v>5</v>
      </c>
    </row>
    <row r="31" spans="2:17" x14ac:dyDescent="0.25">
      <c r="C31" s="22"/>
      <c r="D31" s="22"/>
      <c r="E31" s="22"/>
      <c r="H31" s="27" t="s">
        <v>21</v>
      </c>
      <c r="I31" s="27"/>
      <c r="J31" s="11">
        <f t="shared" ref="J31:Q31" si="4">COUNT(J9:J28)</f>
        <v>18</v>
      </c>
      <c r="K31" s="11">
        <f t="shared" si="4"/>
        <v>18</v>
      </c>
      <c r="L31" s="11">
        <f t="shared" si="4"/>
        <v>18</v>
      </c>
      <c r="M31" s="11">
        <f t="shared" si="4"/>
        <v>18</v>
      </c>
      <c r="N31" s="11">
        <f t="shared" si="4"/>
        <v>18</v>
      </c>
      <c r="O31" s="11">
        <f t="shared" si="4"/>
        <v>18</v>
      </c>
      <c r="P31" s="11">
        <f t="shared" si="4"/>
        <v>0</v>
      </c>
      <c r="Q31" s="11">
        <f t="shared" si="4"/>
        <v>18</v>
      </c>
    </row>
    <row r="32" spans="2:17" x14ac:dyDescent="0.25">
      <c r="C32" s="22"/>
      <c r="D32" s="22"/>
      <c r="E32" s="1"/>
      <c r="H32" s="28" t="s">
        <v>16</v>
      </c>
      <c r="I32" s="28"/>
      <c r="J32" s="12">
        <f>J29/J31</f>
        <v>0.77777777777777779</v>
      </c>
      <c r="K32" s="13">
        <f t="shared" ref="K32:Q32" si="5">K29/K31</f>
        <v>0.72222222222222221</v>
      </c>
      <c r="L32" s="13">
        <f t="shared" si="5"/>
        <v>0.72222222222222221</v>
      </c>
      <c r="M32" s="13">
        <f t="shared" si="5"/>
        <v>0.72222222222222221</v>
      </c>
      <c r="N32" s="13">
        <f t="shared" si="5"/>
        <v>0.72222222222222221</v>
      </c>
      <c r="O32" s="13">
        <f t="shared" si="5"/>
        <v>0.77777777777777779</v>
      </c>
      <c r="P32" s="13" t="e">
        <f t="shared" si="5"/>
        <v>#DIV/0!</v>
      </c>
      <c r="Q32" s="13">
        <f t="shared" si="5"/>
        <v>0.72222222222222221</v>
      </c>
    </row>
    <row r="33" spans="3:17" x14ac:dyDescent="0.25">
      <c r="C33" s="22"/>
      <c r="D33" s="22"/>
      <c r="E33" s="1"/>
      <c r="H33" s="28" t="s">
        <v>17</v>
      </c>
      <c r="I33" s="28"/>
      <c r="J33" s="12">
        <f>J30/J31</f>
        <v>0.22222222222222221</v>
      </c>
      <c r="K33" s="12">
        <f t="shared" ref="K33:Q33" si="6">K30/K31</f>
        <v>0.27777777777777779</v>
      </c>
      <c r="L33" s="13">
        <f t="shared" si="6"/>
        <v>0.27777777777777779</v>
      </c>
      <c r="M33" s="13">
        <f t="shared" si="6"/>
        <v>0.27777777777777779</v>
      </c>
      <c r="N33" s="13">
        <f t="shared" si="6"/>
        <v>0.27777777777777779</v>
      </c>
      <c r="O33" s="13">
        <f t="shared" si="6"/>
        <v>0.22222222222222221</v>
      </c>
      <c r="P33" s="13" t="e">
        <f t="shared" si="6"/>
        <v>#DIV/0!</v>
      </c>
      <c r="Q33" s="13">
        <f t="shared" si="6"/>
        <v>0.27777777777777779</v>
      </c>
    </row>
    <row r="34" spans="3:17" x14ac:dyDescent="0.25">
      <c r="C34" s="22"/>
      <c r="D34" s="22"/>
      <c r="E34" s="7"/>
      <c r="K34">
        <f>AVERAGE(K9:K26)</f>
        <v>57</v>
      </c>
      <c r="L34">
        <f>AVERAGE(L9:L26)</f>
        <v>55.722222222222221</v>
      </c>
      <c r="M34">
        <f>AVERAGE(M9:M26)</f>
        <v>60.888888888888886</v>
      </c>
      <c r="N34">
        <f>AVERAGE(N9:N26)</f>
        <v>52.888888888888886</v>
      </c>
      <c r="O34">
        <f t="shared" ref="O34:Q34" si="7">AVERAGE(O9:O26)</f>
        <v>65</v>
      </c>
      <c r="P34" t="e">
        <f t="shared" si="7"/>
        <v>#DIV/0!</v>
      </c>
      <c r="Q34">
        <f t="shared" si="7"/>
        <v>58.018888888888874</v>
      </c>
    </row>
    <row r="35" spans="3:17" x14ac:dyDescent="0.25">
      <c r="C35" s="1"/>
      <c r="D35" s="1"/>
      <c r="E35" s="7"/>
    </row>
    <row r="36" spans="3:17" x14ac:dyDescent="0.25">
      <c r="J36" s="29"/>
      <c r="K36" s="29"/>
      <c r="L36" s="29"/>
      <c r="M36" s="29"/>
      <c r="N36" s="29"/>
      <c r="O36" s="29"/>
      <c r="P36" s="29"/>
    </row>
    <row r="37" spans="3:17" x14ac:dyDescent="0.25">
      <c r="J37" s="30" t="s">
        <v>18</v>
      </c>
      <c r="K37" s="30"/>
      <c r="L37" s="30"/>
      <c r="M37" s="30"/>
      <c r="N37" s="30"/>
      <c r="O37" s="30"/>
      <c r="P37" s="30"/>
    </row>
  </sheetData>
  <mergeCells count="42">
    <mergeCell ref="C33:D33"/>
    <mergeCell ref="H33:I33"/>
    <mergeCell ref="C34:D34"/>
    <mergeCell ref="J36:P36"/>
    <mergeCell ref="J37:P37"/>
    <mergeCell ref="C30:D30"/>
    <mergeCell ref="H30:I30"/>
    <mergeCell ref="C31:E31"/>
    <mergeCell ref="H31:I31"/>
    <mergeCell ref="C32:D32"/>
    <mergeCell ref="H32:I32"/>
    <mergeCell ref="C29:D29"/>
    <mergeCell ref="H29:I29"/>
    <mergeCell ref="D26:I26"/>
    <mergeCell ref="D27:I27"/>
    <mergeCell ref="D28:I28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TOPICOS INT DE NEG II</vt:lpstr>
      <vt:lpstr>PROG ORIENTADA A OBJETOS</vt:lpstr>
      <vt:lpstr>LENGUAJES Y AUTOMATASII</vt:lpstr>
      <vt:lpstr>INTELIGENCIA ARTIFICIAL</vt:lpstr>
      <vt:lpstr>FUNDAMENTOS DE BD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S55T-B5165SM</cp:lastModifiedBy>
  <cp:lastPrinted>2023-03-24T00:15:19Z</cp:lastPrinted>
  <dcterms:created xsi:type="dcterms:W3CDTF">2023-03-14T19:16:59Z</dcterms:created>
  <dcterms:modified xsi:type="dcterms:W3CDTF">2023-07-03T17:05:49Z</dcterms:modified>
</cp:coreProperties>
</file>