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MRF\"/>
    </mc:Choice>
  </mc:AlternateContent>
  <xr:revisionPtr revIDLastSave="0" documentId="8_{86791FEB-E55C-4F13-8C16-BEE4B7E00E8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J15" i="22" s="1"/>
  <c r="A16" i="22"/>
  <c r="C16" i="22"/>
  <c r="D16" i="22"/>
  <c r="L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I24" i="22"/>
  <c r="J24" i="22" s="1"/>
  <c r="H24" i="22"/>
  <c r="I23" i="22"/>
  <c r="J23" i="22" s="1"/>
  <c r="L20" i="22"/>
  <c r="I20" i="22"/>
  <c r="J20" i="22" s="1"/>
  <c r="H20" i="22"/>
  <c r="L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23" i="22" l="1"/>
  <c r="I27" i="22"/>
  <c r="J27" i="22" s="1"/>
  <c r="H21" i="22"/>
  <c r="H15" i="22"/>
  <c r="I21" i="22"/>
  <c r="J21" i="22" s="1"/>
  <c r="H25" i="22"/>
  <c r="H19" i="22"/>
  <c r="I25" i="22"/>
  <c r="J25" i="22" s="1"/>
  <c r="I17" i="22"/>
  <c r="J17" i="22" s="1"/>
  <c r="L17" i="22"/>
  <c r="H16" i="22"/>
  <c r="J16" i="22"/>
  <c r="L15" i="22"/>
  <c r="J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<sst xmlns="http://schemas.openxmlformats.org/spreadsheetml/2006/main" count="180" uniqueCount="50">
  <si>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</si>
  <si>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</si>
  <si>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</si>
  <si>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</si>
  <si>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</si>
  <si>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</si>
  <si>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</si>
  <si>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</si>
  <si>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</si>
  <si>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</si>
  <si>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</si>
  <si>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</si>
  <si>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</si>
  <si>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</si>
  <si>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</si>
  <si>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</si>
  <si>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</si>
  <si>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</si>
  <si>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</si>
  <si>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</si>
  <si>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</si>
  <si>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</si>
  <si>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</si>
  <si>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</si>
  <si>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</si>
  <si>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</si>
  <si>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</si>
  <si>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</si>
  <si>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</si>
  <si>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</si>
  <si>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</si>
  <si>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</si>
  <si>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</si>
  <si>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</si>
  <si>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</si>
  <si>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MIGUEL REYES FISCAL</t>
  </si>
  <si>
    <t>FEBRERO-JULIO 2023</t>
  </si>
  <si>
    <t>FISICA</t>
  </si>
  <si>
    <t xml:space="preserve">ECUACIONES DIFERENCIALES </t>
  </si>
  <si>
    <t>ESTADISTICA PARA LA ADMINISTRACION I</t>
  </si>
  <si>
    <t>401 B</t>
  </si>
  <si>
    <t>404B</t>
  </si>
  <si>
    <t>205B</t>
  </si>
  <si>
    <t>IIND</t>
  </si>
  <si>
    <t>ISIC</t>
  </si>
  <si>
    <t>LADM</t>
  </si>
  <si>
    <t>DEPARTAMENTO DE CIENCIAS BASICAS</t>
  </si>
  <si>
    <t>IV</t>
  </si>
  <si>
    <t>III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</si>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</sst>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33</xdr:row>
      <xdr:rowOff>57631</xdr:rowOff>
    </xdr:from>
    <xdr:to>
      <xdr:col>3</xdr:col>
      <xdr:colOff>905924</xdr:colOff>
      <xdr:row>36</xdr:row>
      <xdr:rowOff>75429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CA9BF5-79D5-4E5B-823E-B3A5277691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51412" y="7415093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512269</xdr:colOff>
      <xdr:row>33</xdr:row>
      <xdr:rowOff>51227</xdr:rowOff>
    </xdr:from>
    <xdr:to>
      <xdr:col>9</xdr:col>
      <xdr:colOff>11126</xdr:colOff>
      <xdr:row>33</xdr:row>
      <xdr:rowOff>729030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24073C8-F335-41DD-9840-D029C051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0723" y="7408689"/>
          <a:ext cx="1093294" cy="6778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6" zoomScale="85" zoomScaleNormal="85" zoomScaleSheetLayoutView="100" workbookViewId="0">
      <selection activeCell="F34" sqref="F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37</v>
      </c>
      <c r="B14" s="9" t="s">
        <v>21</v>
      </c>
      <c r="C14" s="9" t="s">
        <v>40</v>
      </c>
      <c r="D14" s="9" t="s">
        <v>43</v>
      </c>
      <c r="E14" s="9">
        <v>14</v>
      </c>
      <c r="F14" s="9">
        <v>14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8" t="s">
        <v>38</v>
      </c>
      <c r="B15" s="9" t="s">
        <v>21</v>
      </c>
      <c r="C15" s="9" t="s">
        <v>41</v>
      </c>
      <c r="D15" s="9" t="s">
        <v>44</v>
      </c>
      <c r="E15" s="9">
        <v>22</v>
      </c>
      <c r="F15" s="9">
        <v>22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8" t="s">
        <v>39</v>
      </c>
      <c r="B16" s="9" t="s">
        <v>21</v>
      </c>
      <c r="C16" s="9" t="s">
        <v>42</v>
      </c>
      <c r="D16" s="9" t="s">
        <v>45</v>
      </c>
      <c r="E16" s="9"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56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M34" sqref="M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v>21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ref="I17:I28" si="3">(E17-SUM(F17:G17))-K17</f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57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FISICA</v>
      </c>
      <c r="B14" s="9" t="s">
        <v>48</v>
      </c>
      <c r="C14" s="9" t="str">
        <f>'1'!C14</f>
        <v>401 B</v>
      </c>
      <c r="D14" s="9" t="str">
        <f>'1'!D14</f>
        <v>IIND</v>
      </c>
      <c r="E14" s="9">
        <f>'1'!E14</f>
        <v>14</v>
      </c>
      <c r="F14" s="9">
        <v>10</v>
      </c>
      <c r="G14" s="9"/>
      <c r="H14" s="10"/>
      <c r="I14" s="9">
        <v>4</v>
      </c>
      <c r="J14" s="10"/>
      <c r="K14" s="9">
        <v>0</v>
      </c>
      <c r="L14" s="10">
        <f t="shared" ref="L14:L28" si="0">K14/E14</f>
        <v>0</v>
      </c>
      <c r="M14" s="9">
        <v>63</v>
      </c>
      <c r="N14" s="15">
        <v>0.71</v>
      </c>
    </row>
    <row r="15" spans="1:14" s="11" customFormat="1" x14ac:dyDescent="0.25">
      <c r="A15" s="9" t="str">
        <f>'1'!A15</f>
        <v xml:space="preserve">ECUACIONES DIFERENCIALES </v>
      </c>
      <c r="B15" s="9" t="s">
        <v>48</v>
      </c>
      <c r="C15" s="9" t="str">
        <f>'1'!C15</f>
        <v>404B</v>
      </c>
      <c r="D15" s="9" t="str">
        <f>'1'!D15</f>
        <v>ISIC</v>
      </c>
      <c r="E15" s="9">
        <f>'1'!E15</f>
        <v>22</v>
      </c>
      <c r="F15" s="9">
        <v>18</v>
      </c>
      <c r="G15" s="9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71</v>
      </c>
      <c r="N15" s="15">
        <v>0.82</v>
      </c>
    </row>
    <row r="16" spans="1:14" s="11" customFormat="1" ht="26.4" x14ac:dyDescent="0.25">
      <c r="A16" s="9" t="str">
        <f>'1'!A16</f>
        <v>ESTADISTICA PARA LA ADMINISTRACION I</v>
      </c>
      <c r="B16" s="9" t="s">
        <v>47</v>
      </c>
      <c r="C16" s="9" t="str">
        <f>'1'!C16</f>
        <v>205B</v>
      </c>
      <c r="D16" s="9" t="str">
        <f>'1'!D16</f>
        <v>LADM</v>
      </c>
      <c r="E16" s="9">
        <v>21</v>
      </c>
      <c r="F16" s="9">
        <v>13</v>
      </c>
      <c r="G16" s="9"/>
      <c r="H16" s="10"/>
      <c r="I16" s="9">
        <v>8</v>
      </c>
      <c r="J16" s="10"/>
      <c r="K16" s="9">
        <v>0</v>
      </c>
      <c r="L16" s="10">
        <f t="shared" si="0"/>
        <v>0</v>
      </c>
      <c r="M16" s="9">
        <v>56</v>
      </c>
      <c r="N16" s="15">
        <v>0.62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41</v>
      </c>
      <c r="G28" s="17">
        <f>SUM(G14:G27)</f>
        <v>0</v>
      </c>
      <c r="H28" s="18">
        <f>SUM(F28:G28)/E28</f>
        <v>0.7192982456140351</v>
      </c>
      <c r="I28" s="17">
        <f t="shared" ref="I17:I28" si="1">(E28-SUM(F28:G28))-K28</f>
        <v>16</v>
      </c>
      <c r="J28" s="18">
        <f t="shared" ref="J14:J28" si="2">I28/E28</f>
        <v>0.2807017543859649</v>
      </c>
      <c r="K28" s="17">
        <f>SUM(K14:K27)</f>
        <v>0</v>
      </c>
      <c r="L28" s="18">
        <f t="shared" si="0"/>
        <v>0</v>
      </c>
      <c r="M28" s="17">
        <f>AVERAGE(M14:M27)</f>
        <v>63.333333333333336</v>
      </c>
      <c r="N28" s="19">
        <f>AVERAGE(N14:N27)</f>
        <v>0.71666666666666667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2023-06-05T00:13:00Z</dcterms:modified>
  <cp:category/>
  <cp:contentStatus/>
</cp:coreProperties>
</file>