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/>
  <mc:AlternateContent xmlns:mc="http://schemas.openxmlformats.org/markup-compatibility/2006">
    <mc:Choice Requires="x15">
      <x15ac:absPath xmlns:x15ac="http://schemas.microsoft.com/office/spreadsheetml/2010/11/ac" url="C:\Users\tona_\Desktop\SEMESTRE FEB-JUN 2023\EVIDENCIAS FEB-JUL 2023\MRF\"/>
    </mc:Choice>
  </mc:AlternateContent>
  <xr:revisionPtr revIDLastSave="0" documentId="8_{E5F72FA4-C81B-45FF-ABFD-471DCE3407F3}" xr6:coauthVersionLast="47" xr6:coauthVersionMax="47" xr10:uidLastSave="{00000000-0000-0000-0000-000000000000}"/>
  <bookViews>
    <workbookView xWindow="-108" yWindow="-108" windowWidth="23256" windowHeight="12456" activeTab="3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8" i="25" l="1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D16" i="24"/>
  <c r="C16" i="24"/>
  <c r="A16" i="24"/>
  <c r="E15" i="24"/>
  <c r="D15" i="24"/>
  <c r="C15" i="24"/>
  <c r="A15" i="24"/>
  <c r="E14" i="24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J16" i="23"/>
  <c r="D16" i="23"/>
  <c r="C16" i="23"/>
  <c r="A16" i="23"/>
  <c r="E15" i="23"/>
  <c r="J15" i="23" s="1"/>
  <c r="D15" i="23"/>
  <c r="C15" i="23"/>
  <c r="A15" i="23"/>
  <c r="E14" i="23"/>
  <c r="J14" i="23" s="1"/>
  <c r="D14" i="23"/>
  <c r="C14" i="23"/>
  <c r="A14" i="23"/>
  <c r="B10" i="23"/>
  <c r="B37" i="23" s="1"/>
  <c r="L8" i="23"/>
  <c r="H8" i="23"/>
  <c r="E8" i="23"/>
  <c r="A15" i="22"/>
  <c r="C15" i="22"/>
  <c r="D15" i="22"/>
  <c r="E15" i="22"/>
  <c r="J15" i="22" s="1"/>
  <c r="A16" i="22"/>
  <c r="C16" i="22"/>
  <c r="D16" i="22"/>
  <c r="L16" i="22"/>
  <c r="A17" i="22"/>
  <c r="C17" i="22"/>
  <c r="D17" i="22"/>
  <c r="E17" i="22"/>
  <c r="H17" i="22" s="1"/>
  <c r="A18" i="22"/>
  <c r="C18" i="22"/>
  <c r="D18" i="22"/>
  <c r="E18" i="22"/>
  <c r="L18" i="22" s="1"/>
  <c r="A19" i="22"/>
  <c r="C19" i="22"/>
  <c r="D19" i="22"/>
  <c r="E19" i="22"/>
  <c r="I19" i="22" s="1"/>
  <c r="J19" i="22" s="1"/>
  <c r="A20" i="22"/>
  <c r="C20" i="22"/>
  <c r="D20" i="22"/>
  <c r="E20" i="22"/>
  <c r="A21" i="22"/>
  <c r="C21" i="22"/>
  <c r="D21" i="22"/>
  <c r="E21" i="22"/>
  <c r="L21" i="22" s="1"/>
  <c r="A22" i="22"/>
  <c r="C22" i="22"/>
  <c r="D22" i="22"/>
  <c r="E22" i="22"/>
  <c r="L22" i="22" s="1"/>
  <c r="A23" i="22"/>
  <c r="C23" i="22"/>
  <c r="D23" i="22"/>
  <c r="E23" i="22"/>
  <c r="H23" i="22" s="1"/>
  <c r="A24" i="22"/>
  <c r="C24" i="22"/>
  <c r="D24" i="22"/>
  <c r="E24" i="22"/>
  <c r="A25" i="22"/>
  <c r="C25" i="22"/>
  <c r="D25" i="22"/>
  <c r="E25" i="22"/>
  <c r="L25" i="22" s="1"/>
  <c r="A26" i="22"/>
  <c r="C26" i="22"/>
  <c r="D26" i="22"/>
  <c r="E26" i="22"/>
  <c r="L26" i="22" s="1"/>
  <c r="A27" i="22"/>
  <c r="C27" i="22"/>
  <c r="D27" i="22"/>
  <c r="E27" i="22"/>
  <c r="L27" i="22" s="1"/>
  <c r="C14" i="22"/>
  <c r="D14" i="22"/>
  <c r="E14" i="22"/>
  <c r="H14" i="22" s="1"/>
  <c r="A14" i="22"/>
  <c r="B10" i="22"/>
  <c r="B37" i="22" s="1"/>
  <c r="L8" i="22"/>
  <c r="H8" i="22"/>
  <c r="E8" i="22"/>
  <c r="N28" i="22"/>
  <c r="M28" i="22"/>
  <c r="K28" i="22"/>
  <c r="G28" i="22"/>
  <c r="F28" i="22"/>
  <c r="L24" i="22"/>
  <c r="I24" i="22"/>
  <c r="J24" i="22" s="1"/>
  <c r="H24" i="22"/>
  <c r="I23" i="22"/>
  <c r="J23" i="22" s="1"/>
  <c r="L20" i="22"/>
  <c r="I20" i="22"/>
  <c r="J20" i="22" s="1"/>
  <c r="H20" i="22"/>
  <c r="L19" i="22"/>
  <c r="B37" i="10"/>
  <c r="N28" i="10"/>
  <c r="M28" i="10"/>
  <c r="K28" i="10"/>
  <c r="G28" i="10"/>
  <c r="F28" i="10"/>
  <c r="E28" i="10"/>
  <c r="L27" i="10"/>
  <c r="I27" i="10"/>
  <c r="J27" i="10" s="1"/>
  <c r="H27" i="10"/>
  <c r="L26" i="10"/>
  <c r="I26" i="10"/>
  <c r="J26" i="10" s="1"/>
  <c r="H26" i="10"/>
  <c r="L25" i="10"/>
  <c r="I25" i="10"/>
  <c r="J25" i="10" s="1"/>
  <c r="H25" i="10"/>
  <c r="L24" i="10"/>
  <c r="I24" i="10"/>
  <c r="J24" i="10" s="1"/>
  <c r="H24" i="10"/>
  <c r="L23" i="10"/>
  <c r="I23" i="10"/>
  <c r="J23" i="10" s="1"/>
  <c r="H23" i="10"/>
  <c r="L22" i="10"/>
  <c r="I22" i="10"/>
  <c r="J22" i="10" s="1"/>
  <c r="H22" i="10"/>
  <c r="L21" i="10"/>
  <c r="I21" i="10"/>
  <c r="J21" i="10" s="1"/>
  <c r="H21" i="10"/>
  <c r="L20" i="10"/>
  <c r="I20" i="10"/>
  <c r="J20" i="10" s="1"/>
  <c r="H20" i="10"/>
  <c r="L19" i="10"/>
  <c r="I19" i="10"/>
  <c r="J19" i="10" s="1"/>
  <c r="H19" i="10"/>
  <c r="L18" i="10"/>
  <c r="I18" i="10"/>
  <c r="J18" i="10" s="1"/>
  <c r="H18" i="10"/>
  <c r="L17" i="10"/>
  <c r="I17" i="10"/>
  <c r="J17" i="10" s="1"/>
  <c r="H17" i="10"/>
  <c r="L16" i="10"/>
  <c r="I16" i="10"/>
  <c r="J16" i="10" s="1"/>
  <c r="H16" i="10"/>
  <c r="L15" i="10"/>
  <c r="I15" i="10"/>
  <c r="J15" i="10" s="1"/>
  <c r="H15" i="10"/>
  <c r="L14" i="10"/>
  <c r="I14" i="10"/>
  <c r="J14" i="10" s="1"/>
  <c r="H14" i="10"/>
  <c r="H27" i="22" l="1"/>
  <c r="H21" i="22"/>
  <c r="H15" i="22"/>
  <c r="I21" i="22"/>
  <c r="J21" i="22" s="1"/>
  <c r="H25" i="22"/>
  <c r="I27" i="22"/>
  <c r="J27" i="22" s="1"/>
  <c r="H19" i="22"/>
  <c r="I25" i="22"/>
  <c r="J25" i="22" s="1"/>
  <c r="L23" i="22"/>
  <c r="H14" i="23"/>
  <c r="I17" i="22"/>
  <c r="J17" i="22" s="1"/>
  <c r="L17" i="22"/>
  <c r="H16" i="22"/>
  <c r="J16" i="22"/>
  <c r="L15" i="22"/>
  <c r="J14" i="22"/>
  <c r="L14" i="25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4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4" i="24"/>
  <c r="L15" i="24"/>
  <c r="L16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H18" i="22"/>
  <c r="H22" i="22"/>
  <c r="H26" i="22"/>
  <c r="I18" i="22"/>
  <c r="J18" i="22" s="1"/>
  <c r="I22" i="22"/>
  <c r="J22" i="22" s="1"/>
  <c r="I26" i="22"/>
  <c r="J26" i="22" s="1"/>
  <c r="L14" i="22"/>
  <c r="E28" i="22"/>
  <c r="I28" i="10"/>
  <c r="J28" i="10" s="1"/>
  <c r="H28" i="10"/>
  <c r="L28" i="10"/>
  <c r="I28" i="25" l="1"/>
  <c r="J28" i="25" s="1"/>
  <c r="L28" i="25"/>
  <c r="H28" i="25"/>
  <c r="I28" i="24"/>
  <c r="L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<sst xmlns="http://schemas.openxmlformats.org/spreadsheetml/2006/main" count="180" uniqueCount="50">
  <si>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</si>
  <si>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</si>
  <si>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</si>
  <si>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</si>
  <si>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</si>
  <si>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</si>
  <si>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</si>
  <si>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</si>
  <si>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</si>
  <si>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</si>
  <si>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</si>
  <si>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</si>
  <si>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</si>
  <si>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</si>
  <si>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</si>
  <si>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</si>
  <si>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</si>
  <si>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</si>
  <si>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</si>
  <si>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</si>
  <si>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</si>
  <si>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</si>
  <si>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</si>
  <si>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</si>
  <si>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</si>
  <si>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</si>
  <si>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</si>
  <si>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</si>
  <si>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</si>
  <si>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</si>
  <si>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</si>
  <si>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DEPARTAMENTO CIENCIAS BÁSICAS</t>
  </si>
  <si>
    <t>DEPARTAMENTO DE CIENCIAS BÁSICAS</t>
  </si>
  <si>
    <t xml:space="preserve"> </t>
  </si>
  <si>
    <t>D.E. TONATIUH SOSME SANCHEZ</t>
  </si>
  <si>
    <t>ING. MIGUEL REYES FISCAL</t>
  </si>
  <si>
    <t>FEBRERO-JULIO 2023</t>
  </si>
  <si>
    <t>FISICA</t>
  </si>
  <si>
    <t xml:space="preserve">ECUACIONES DIFERENCIALES </t>
  </si>
  <si>
    <t>ESTADISTICA PARA LA ADMINISTRACION I</t>
  </si>
  <si>
    <t>401 B</t>
  </si>
  <si>
    <t>404B</t>
  </si>
  <si>
    <t>205B</t>
  </si>
  <si>
    <t>IIND</t>
  </si>
  <si>
    <t>ISIC</t>
  </si>
  <si>
    <t>LADM</t>
  </si>
  <si>
    <t>IV</t>
  </si>
  <si>
    <t>V</t>
  </si>
  <si>
    <t>MC. TONATIUH SOSME SANCHEZ</t>
  </si>
  <si>
    <t>DEPARTAMENTO DE CIENCIAS BASICAS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</si>
</sst>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microsoft.com/office/2007/relationships/hdphoto" Target="../media/hdphoto2.wdp"/><Relationship Id="rId5" Type="http://schemas.openxmlformats.org/officeDocument/2006/relationships/image" Target="../media/image4.png"/><Relationship Id="rId4" Type="http://schemas.microsoft.com/office/2007/relationships/hdphoto" Target="../media/hdphoto1.wdp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microsoft.com/office/2007/relationships/hdphoto" Target="../media/hdphoto1.wdp"/><Relationship Id="rId5" Type="http://schemas.openxmlformats.org/officeDocument/2006/relationships/image" Target="../media/image3.png"/><Relationship Id="rId4" Type="http://schemas.microsoft.com/office/2007/relationships/hdphoto" Target="../media/hdphoto2.wdp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microsoft.com/office/2007/relationships/hdphoto" Target="../media/hdphoto1.wdp"/><Relationship Id="rId5" Type="http://schemas.openxmlformats.org/officeDocument/2006/relationships/image" Target="../media/image3.png"/><Relationship Id="rId4" Type="http://schemas.microsoft.com/office/2007/relationships/hdphoto" Target="../media/hdphoto2.wdp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7</xdr:col>
      <xdr:colOff>115260</xdr:colOff>
      <xdr:row>33</xdr:row>
      <xdr:rowOff>69389</xdr:rowOff>
    </xdr:from>
    <xdr:to>
      <xdr:col>8</xdr:col>
      <xdr:colOff>382521</xdr:colOff>
      <xdr:row>33</xdr:row>
      <xdr:rowOff>747192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8454B6AB-9795-F3C7-0F3D-CA731A4A2A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rightnessContrast bright="20000" contrast="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45193" y="7401237"/>
          <a:ext cx="1093294" cy="677803"/>
        </a:xfrm>
        <a:prstGeom prst="rect">
          <a:avLst/>
        </a:prstGeom>
      </xdr:spPr>
    </xdr:pic>
    <xdr:clientData/>
  </xdr:twoCellAnchor>
  <xdr:twoCellAnchor editAs="oneCell">
    <xdr:from>
      <xdr:col>2</xdr:col>
      <xdr:colOff>384202</xdr:colOff>
      <xdr:row>32</xdr:row>
      <xdr:rowOff>135882</xdr:rowOff>
    </xdr:from>
    <xdr:to>
      <xdr:col>3</xdr:col>
      <xdr:colOff>899521</xdr:colOff>
      <xdr:row>33</xdr:row>
      <xdr:rowOff>781210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7A75EE1F-73A7-2252-6A3D-E3D25FE246B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backgroundRemoval t="39431" b="92954" l="41921" r="73171">
                      <a14:foregroundMark x1="66997" y1="63415" x2="67759" y2="63686"/>
                    </a14:backgroundRemoval>
                  </a14:imgEffect>
                  <a14:imgEffect>
                    <a14:sharpenSoften amount="10000"/>
                  </a14:imgEffect>
                  <a14:imgEffect>
                    <a14:saturation sat="300000"/>
                  </a14:imgEffect>
                  <a14:imgEffect>
                    <a14:brightnessContrast bright="10000" contrast="2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43707" t="46113" r="29908" b="12168"/>
        <a:stretch/>
      </xdr:blipFill>
      <xdr:spPr bwMode="auto">
        <a:xfrm>
          <a:off x="3445009" y="7461328"/>
          <a:ext cx="905924" cy="805411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33</xdr:row>
      <xdr:rowOff>57631</xdr:rowOff>
    </xdr:from>
    <xdr:to>
      <xdr:col>3</xdr:col>
      <xdr:colOff>905924</xdr:colOff>
      <xdr:row>36</xdr:row>
      <xdr:rowOff>75429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EDCA9BF5-79D5-4E5B-823E-B3A5277691E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39431" b="92954" l="41921" r="73171">
                      <a14:foregroundMark x1="66997" y1="63415" x2="67759" y2="63686"/>
                    </a14:backgroundRemoval>
                  </a14:imgEffect>
                  <a14:imgEffect>
                    <a14:sharpenSoften amount="10000"/>
                  </a14:imgEffect>
                  <a14:imgEffect>
                    <a14:saturation sat="300000"/>
                  </a14:imgEffect>
                  <a14:imgEffect>
                    <a14:brightnessContrast bright="10000" contrast="2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43707" t="46113" r="29908" b="12168"/>
        <a:stretch/>
      </xdr:blipFill>
      <xdr:spPr bwMode="auto">
        <a:xfrm>
          <a:off x="3451412" y="7415093"/>
          <a:ext cx="905924" cy="805411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6</xdr:col>
      <xdr:colOff>512269</xdr:colOff>
      <xdr:row>33</xdr:row>
      <xdr:rowOff>51227</xdr:rowOff>
    </xdr:from>
    <xdr:to>
      <xdr:col>9</xdr:col>
      <xdr:colOff>11126</xdr:colOff>
      <xdr:row>33</xdr:row>
      <xdr:rowOff>729030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624073C8-F335-41DD-9840-D029C0518B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brightnessContrast bright="20000" contrast="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10723" y="7408689"/>
          <a:ext cx="1093294" cy="67780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2</xdr:col>
      <xdr:colOff>268941</xdr:colOff>
      <xdr:row>33</xdr:row>
      <xdr:rowOff>44824</xdr:rowOff>
    </xdr:from>
    <xdr:to>
      <xdr:col>3</xdr:col>
      <xdr:colOff>784260</xdr:colOff>
      <xdr:row>36</xdr:row>
      <xdr:rowOff>62622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C177C9D6-52F5-4D40-809B-5409DCCC9E5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39431" b="92954" l="41921" r="73171">
                      <a14:foregroundMark x1="66997" y1="63415" x2="67759" y2="63686"/>
                    </a14:backgroundRemoval>
                  </a14:imgEffect>
                  <a14:imgEffect>
                    <a14:sharpenSoften amount="10000"/>
                  </a14:imgEffect>
                  <a14:imgEffect>
                    <a14:saturation sat="300000"/>
                  </a14:imgEffect>
                  <a14:imgEffect>
                    <a14:brightnessContrast bright="10000" contrast="2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43707" t="46113" r="29908" b="12168"/>
        <a:stretch/>
      </xdr:blipFill>
      <xdr:spPr bwMode="auto">
        <a:xfrm>
          <a:off x="3329748" y="7402286"/>
          <a:ext cx="905924" cy="805411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6</xdr:col>
      <xdr:colOff>397008</xdr:colOff>
      <xdr:row>33</xdr:row>
      <xdr:rowOff>70437</xdr:rowOff>
    </xdr:from>
    <xdr:to>
      <xdr:col>8</xdr:col>
      <xdr:colOff>427344</xdr:colOff>
      <xdr:row>33</xdr:row>
      <xdr:rowOff>748240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2C31D35C-3F01-44DD-8BD9-246B25ADF2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brightnessContrast bright="20000" contrast="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95462" y="7427899"/>
          <a:ext cx="1093294" cy="67780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7"/>
  <sheetViews>
    <sheetView topLeftCell="A34" zoomScale="85" zoomScaleNormal="85" zoomScaleSheetLayoutView="100" workbookViewId="0">
      <selection activeCell="I28" sqref="I28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8" width="11.664062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 t="s">
        <v>32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5">
      <c r="A8" s="4" t="s">
        <v>3</v>
      </c>
      <c r="B8" s="33" t="s">
        <v>4</v>
      </c>
      <c r="C8" s="33"/>
      <c r="D8" s="14" t="s">
        <v>5</v>
      </c>
      <c r="E8" s="5">
        <v>3</v>
      </c>
      <c r="G8" s="4" t="s">
        <v>6</v>
      </c>
      <c r="H8" s="5">
        <v>3</v>
      </c>
      <c r="I8" s="32" t="s">
        <v>7</v>
      </c>
      <c r="J8" s="32"/>
      <c r="K8" s="32"/>
      <c r="L8" s="33" t="s">
        <v>36</v>
      </c>
      <c r="M8" s="33"/>
      <c r="N8" s="33"/>
    </row>
    <row r="10" spans="1:14" x14ac:dyDescent="0.25">
      <c r="A10" s="4" t="s">
        <v>8</v>
      </c>
      <c r="B10" s="33" t="s">
        <v>35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6.4" x14ac:dyDescent="0.25">
      <c r="A14" s="8" t="s">
        <v>37</v>
      </c>
      <c r="B14" s="9" t="s">
        <v>21</v>
      </c>
      <c r="C14" s="9" t="s">
        <v>40</v>
      </c>
      <c r="D14" s="9" t="s">
        <v>43</v>
      </c>
      <c r="E14" s="9">
        <v>14</v>
      </c>
      <c r="F14" s="9">
        <v>14</v>
      </c>
      <c r="G14" s="9"/>
      <c r="H14" s="10">
        <f t="shared" ref="H14:H27" si="0">F14/E14</f>
        <v>1</v>
      </c>
      <c r="I14" s="9">
        <f t="shared" ref="I14:I28" si="1">(E14-SUM(F14:G14))-K14</f>
        <v>0</v>
      </c>
      <c r="J14" s="10">
        <f t="shared" ref="J14:J28" si="2">I14/E14</f>
        <v>0</v>
      </c>
      <c r="K14" s="9">
        <v>0</v>
      </c>
      <c r="L14" s="10">
        <f t="shared" ref="L14:L28" si="3">K14/E14</f>
        <v>0</v>
      </c>
      <c r="M14" s="9"/>
      <c r="N14" s="15"/>
    </row>
    <row r="15" spans="1:14" s="11" customFormat="1" x14ac:dyDescent="0.25">
      <c r="A15" s="8" t="s">
        <v>38</v>
      </c>
      <c r="B15" s="9" t="s">
        <v>21</v>
      </c>
      <c r="C15" s="9" t="s">
        <v>41</v>
      </c>
      <c r="D15" s="9" t="s">
        <v>44</v>
      </c>
      <c r="E15" s="9">
        <v>22</v>
      </c>
      <c r="F15" s="9">
        <v>22</v>
      </c>
      <c r="G15" s="9"/>
      <c r="H15" s="10">
        <f t="shared" si="0"/>
        <v>1</v>
      </c>
      <c r="I15" s="9">
        <f t="shared" si="1"/>
        <v>0</v>
      </c>
      <c r="J15" s="10">
        <f t="shared" si="2"/>
        <v>0</v>
      </c>
      <c r="K15" s="9"/>
      <c r="L15" s="10">
        <f t="shared" si="3"/>
        <v>0</v>
      </c>
      <c r="M15" s="9"/>
      <c r="N15" s="15"/>
    </row>
    <row r="16" spans="1:14" s="11" customFormat="1" ht="26.4" x14ac:dyDescent="0.25">
      <c r="A16" s="8" t="s">
        <v>39</v>
      </c>
      <c r="B16" s="9" t="s">
        <v>21</v>
      </c>
      <c r="C16" s="9" t="s">
        <v>42</v>
      </c>
      <c r="D16" s="9" t="s">
        <v>45</v>
      </c>
      <c r="E16" s="9">
        <v>20</v>
      </c>
      <c r="F16" s="9">
        <v>20</v>
      </c>
      <c r="G16" s="9"/>
      <c r="H16" s="10">
        <f t="shared" si="0"/>
        <v>1</v>
      </c>
      <c r="I16" s="9">
        <f t="shared" si="1"/>
        <v>0</v>
      </c>
      <c r="J16" s="10">
        <f t="shared" si="2"/>
        <v>0</v>
      </c>
      <c r="K16" s="9"/>
      <c r="L16" s="10">
        <f t="shared" si="3"/>
        <v>0</v>
      </c>
      <c r="M16" s="9"/>
      <c r="N16" s="15"/>
    </row>
    <row r="17" spans="1:18" s="11" customFormat="1" x14ac:dyDescent="0.25">
      <c r="A17" s="8"/>
      <c r="B17" s="9"/>
      <c r="C17" s="9"/>
      <c r="D17" s="9"/>
      <c r="E17" s="9"/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8" s="11" customFormat="1" x14ac:dyDescent="0.25">
      <c r="A18" s="8"/>
      <c r="B18" s="9"/>
      <c r="C18" s="9"/>
      <c r="D18" s="9"/>
      <c r="E18" s="9"/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8" s="11" customFormat="1" x14ac:dyDescent="0.25">
      <c r="A19" s="8"/>
      <c r="B19" s="9"/>
      <c r="C19" s="9"/>
      <c r="D19" s="9"/>
      <c r="E19" s="9"/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8" s="11" customFormat="1" x14ac:dyDescent="0.25">
      <c r="A20" s="8"/>
      <c r="B20" s="9"/>
      <c r="C20" s="9"/>
      <c r="D20" s="9"/>
      <c r="E20" s="9"/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8" s="11" customFormat="1" x14ac:dyDescent="0.25">
      <c r="A21" s="8"/>
      <c r="B21" s="9"/>
      <c r="C21" s="9"/>
      <c r="D21" s="9"/>
      <c r="E21" s="9"/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  <c r="R21" s="11" t="s">
        <v>33</v>
      </c>
    </row>
    <row r="22" spans="1:18" s="11" customFormat="1" x14ac:dyDescent="0.25">
      <c r="A22" s="8"/>
      <c r="B22" s="9"/>
      <c r="C22" s="9"/>
      <c r="D22" s="9"/>
      <c r="E22" s="9"/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8" s="11" customFormat="1" x14ac:dyDescent="0.25">
      <c r="A23" s="8"/>
      <c r="B23" s="9"/>
      <c r="C23" s="9"/>
      <c r="D23" s="9"/>
      <c r="E23" s="9"/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8" s="11" customFormat="1" x14ac:dyDescent="0.25">
      <c r="A24" s="8"/>
      <c r="B24" s="9"/>
      <c r="C24" s="9"/>
      <c r="D24" s="9"/>
      <c r="E24" s="9"/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8" s="11" customFormat="1" x14ac:dyDescent="0.25">
      <c r="A25" s="8"/>
      <c r="B25" s="9"/>
      <c r="C25" s="9"/>
      <c r="D25" s="9"/>
      <c r="E25" s="9"/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8" s="11" customFormat="1" x14ac:dyDescent="0.25">
      <c r="A26" s="8"/>
      <c r="B26" s="9"/>
      <c r="C26" s="9"/>
      <c r="D26" s="9"/>
      <c r="E26" s="9"/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8" s="11" customFormat="1" ht="16.5" customHeight="1" x14ac:dyDescent="0.25">
      <c r="A27" s="8"/>
      <c r="B27" s="9"/>
      <c r="C27" s="9"/>
      <c r="D27" s="9"/>
      <c r="E27" s="9"/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8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56</v>
      </c>
      <c r="F28" s="17">
        <f>SUM(F14:F27)</f>
        <v>56</v>
      </c>
      <c r="G28" s="17">
        <f>SUM(G14:G27)</f>
        <v>0</v>
      </c>
      <c r="H28" s="18">
        <f>SUM(F28:G28)/E28</f>
        <v>1</v>
      </c>
      <c r="I28" s="17">
        <f t="shared" si="1"/>
        <v>0</v>
      </c>
      <c r="J28" s="18">
        <f t="shared" si="2"/>
        <v>0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8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8" x14ac:dyDescent="0.25">
      <c r="A32" s="12"/>
    </row>
    <row r="33" spans="1:10" x14ac:dyDescent="0.25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ING. MIGUEL REYES FISCAL</v>
      </c>
      <c r="C37" s="39"/>
      <c r="D37" s="39"/>
      <c r="E37" s="13"/>
      <c r="F37" s="13"/>
      <c r="G37" s="39" t="s">
        <v>34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26" zoomScale="85" zoomScaleNormal="85" zoomScaleSheetLayoutView="100" workbookViewId="0">
      <selection activeCell="I28" sqref="I28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3">
        <v>2</v>
      </c>
      <c r="C8" s="33"/>
      <c r="D8" s="14" t="s">
        <v>5</v>
      </c>
      <c r="E8" s="20">
        <f>'1'!E8</f>
        <v>3</v>
      </c>
      <c r="F8"/>
      <c r="G8" s="4" t="s">
        <v>6</v>
      </c>
      <c r="H8" s="20">
        <f>'1'!H8</f>
        <v>3</v>
      </c>
      <c r="I8" s="32" t="s">
        <v>7</v>
      </c>
      <c r="J8" s="32"/>
      <c r="K8" s="32"/>
      <c r="L8" s="33" t="str">
        <f>'1'!L8</f>
        <v>FEBRERO-JULIO 2023</v>
      </c>
      <c r="M8" s="33"/>
      <c r="N8" s="33"/>
    </row>
    <row r="10" spans="1:14" x14ac:dyDescent="0.25">
      <c r="A10" s="4" t="s">
        <v>8</v>
      </c>
      <c r="B10" s="33" t="str">
        <f>'1'!B10</f>
        <v>ING. MIGUEL REYES FISCAL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6.4" x14ac:dyDescent="0.25">
      <c r="A14" s="9" t="str">
        <f>'1'!A14</f>
        <v>FISICA</v>
      </c>
      <c r="B14" s="9"/>
      <c r="C14" s="9" t="str">
        <f>'1'!C14</f>
        <v>401 B</v>
      </c>
      <c r="D14" s="9" t="str">
        <f>'1'!D14</f>
        <v>IIND</v>
      </c>
      <c r="E14" s="9">
        <f>'1'!E14</f>
        <v>14</v>
      </c>
      <c r="F14" s="9"/>
      <c r="G14" s="9"/>
      <c r="H14" s="10">
        <f t="shared" ref="H14:H27" si="0">F14/E14</f>
        <v>0</v>
      </c>
      <c r="I14" s="9">
        <v>0</v>
      </c>
      <c r="J14" s="10">
        <f t="shared" ref="J14:J28" si="1">I14/E14</f>
        <v>0</v>
      </c>
      <c r="K14" s="9"/>
      <c r="L14" s="10">
        <f t="shared" ref="L14:L28" si="2">K14/E14</f>
        <v>0</v>
      </c>
      <c r="M14" s="9"/>
      <c r="N14" s="15"/>
    </row>
    <row r="15" spans="1:14" s="11" customFormat="1" x14ac:dyDescent="0.25">
      <c r="A15" s="9" t="str">
        <f>'1'!A15</f>
        <v xml:space="preserve">ECUACIONES DIFERENCIALES </v>
      </c>
      <c r="B15" s="9"/>
      <c r="C15" s="9" t="str">
        <f>'1'!C15</f>
        <v>404B</v>
      </c>
      <c r="D15" s="9" t="str">
        <f>'1'!D15</f>
        <v>ISIC</v>
      </c>
      <c r="E15" s="9">
        <f>'1'!E15</f>
        <v>22</v>
      </c>
      <c r="F15" s="9"/>
      <c r="G15" s="9"/>
      <c r="H15" s="10">
        <f t="shared" si="0"/>
        <v>0</v>
      </c>
      <c r="I15" s="9">
        <v>0</v>
      </c>
      <c r="J15" s="10">
        <f t="shared" si="1"/>
        <v>0</v>
      </c>
      <c r="K15" s="9"/>
      <c r="L15" s="10">
        <f t="shared" si="2"/>
        <v>0</v>
      </c>
      <c r="M15" s="9"/>
      <c r="N15" s="15"/>
    </row>
    <row r="16" spans="1:14" s="11" customFormat="1" ht="26.4" x14ac:dyDescent="0.25">
      <c r="A16" s="9" t="str">
        <f>'1'!A16</f>
        <v>ESTADISTICA PARA LA ADMINISTRACION I</v>
      </c>
      <c r="B16" s="9"/>
      <c r="C16" s="9" t="str">
        <f>'1'!C16</f>
        <v>205B</v>
      </c>
      <c r="D16" s="9" t="str">
        <f>'1'!D16</f>
        <v>LADM</v>
      </c>
      <c r="E16" s="9">
        <v>21</v>
      </c>
      <c r="F16" s="9"/>
      <c r="G16" s="9"/>
      <c r="H16" s="10">
        <f t="shared" si="0"/>
        <v>0</v>
      </c>
      <c r="I16" s="9">
        <v>0</v>
      </c>
      <c r="J16" s="10">
        <f t="shared" si="1"/>
        <v>0</v>
      </c>
      <c r="K16" s="9"/>
      <c r="L16" s="10">
        <f t="shared" si="2"/>
        <v>0</v>
      </c>
      <c r="M16" s="9"/>
      <c r="N16" s="15"/>
    </row>
    <row r="17" spans="1:14" s="11" customFormat="1" x14ac:dyDescent="0.25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0"/>
        <v>#DIV/0!</v>
      </c>
      <c r="I17" s="9">
        <f t="shared" ref="I17:I28" si="3">(E17-SUM(F17:G17))-K17</f>
        <v>0</v>
      </c>
      <c r="J17" s="10" t="e">
        <f t="shared" si="1"/>
        <v>#DIV/0!</v>
      </c>
      <c r="K17" s="9"/>
      <c r="L17" s="10" t="e">
        <f t="shared" si="2"/>
        <v>#DIV/0!</v>
      </c>
      <c r="M17" s="9"/>
      <c r="N17" s="15"/>
    </row>
    <row r="18" spans="1:14" s="11" customForma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3"/>
        <v>0</v>
      </c>
      <c r="J18" s="10" t="e">
        <f t="shared" si="1"/>
        <v>#DIV/0!</v>
      </c>
      <c r="K18" s="9"/>
      <c r="L18" s="10" t="e">
        <f t="shared" si="2"/>
        <v>#DIV/0!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3"/>
        <v>0</v>
      </c>
      <c r="J19" s="10" t="e">
        <f t="shared" si="1"/>
        <v>#DIV/0!</v>
      </c>
      <c r="K19" s="9"/>
      <c r="L19" s="10" t="e">
        <f t="shared" si="2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3"/>
        <v>0</v>
      </c>
      <c r="J20" s="10" t="e">
        <f t="shared" si="1"/>
        <v>#DIV/0!</v>
      </c>
      <c r="K20" s="9"/>
      <c r="L20" s="10" t="e">
        <f t="shared" si="2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3"/>
        <v>0</v>
      </c>
      <c r="J21" s="10" t="e">
        <f t="shared" si="1"/>
        <v>#DIV/0!</v>
      </c>
      <c r="K21" s="9"/>
      <c r="L21" s="10" t="e">
        <f t="shared" si="2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3"/>
        <v>0</v>
      </c>
      <c r="J22" s="10" t="e">
        <f t="shared" si="1"/>
        <v>#DIV/0!</v>
      </c>
      <c r="K22" s="9"/>
      <c r="L22" s="10" t="e">
        <f t="shared" si="2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3"/>
        <v>0</v>
      </c>
      <c r="J23" s="10" t="e">
        <f t="shared" si="1"/>
        <v>#DIV/0!</v>
      </c>
      <c r="K23" s="9"/>
      <c r="L23" s="10" t="e">
        <f t="shared" si="2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3"/>
        <v>0</v>
      </c>
      <c r="J24" s="10" t="e">
        <f t="shared" si="1"/>
        <v>#DIV/0!</v>
      </c>
      <c r="K24" s="9"/>
      <c r="L24" s="10" t="e">
        <f t="shared" si="2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3"/>
        <v>0</v>
      </c>
      <c r="J25" s="10" t="e">
        <f t="shared" si="1"/>
        <v>#DIV/0!</v>
      </c>
      <c r="K25" s="9"/>
      <c r="L25" s="10" t="e">
        <f t="shared" si="2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3"/>
        <v>0</v>
      </c>
      <c r="J26" s="10" t="e">
        <f t="shared" si="1"/>
        <v>#DIV/0!</v>
      </c>
      <c r="K26" s="9"/>
      <c r="L26" s="10" t="e">
        <f t="shared" si="2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3"/>
        <v>0</v>
      </c>
      <c r="J27" s="10" t="e">
        <f t="shared" si="1"/>
        <v>#DIV/0!</v>
      </c>
      <c r="K27" s="9"/>
      <c r="L27" s="10" t="e">
        <f t="shared" si="2"/>
        <v>#DIV/0!</v>
      </c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57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3"/>
        <v>57</v>
      </c>
      <c r="J28" s="18">
        <f t="shared" si="1"/>
        <v>1</v>
      </c>
      <c r="K28" s="17">
        <f>SUM(K14:K27)</f>
        <v>0</v>
      </c>
      <c r="L28" s="18">
        <f t="shared" si="2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x14ac:dyDescent="0.25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ING. MIGUEL REYES FISCAL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opLeftCell="A31" zoomScale="85" zoomScaleNormal="85" zoomScaleSheetLayoutView="100" workbookViewId="0">
      <selection activeCell="I28" sqref="I28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3">
        <v>3</v>
      </c>
      <c r="C8" s="33"/>
      <c r="D8" s="14" t="s">
        <v>5</v>
      </c>
      <c r="E8" s="20">
        <f>'1'!E8</f>
        <v>3</v>
      </c>
      <c r="F8"/>
      <c r="G8" s="4" t="s">
        <v>6</v>
      </c>
      <c r="H8" s="20">
        <f>'1'!H8</f>
        <v>3</v>
      </c>
      <c r="I8" s="32" t="s">
        <v>7</v>
      </c>
      <c r="J8" s="32"/>
      <c r="K8" s="32"/>
      <c r="L8" s="33" t="str">
        <f>'1'!L8</f>
        <v>FEBRERO-JULIO 2023</v>
      </c>
      <c r="M8" s="33"/>
      <c r="N8" s="33"/>
    </row>
    <row r="10" spans="1:14" x14ac:dyDescent="0.25">
      <c r="A10" s="4" t="s">
        <v>8</v>
      </c>
      <c r="B10" s="33" t="str">
        <f>'1'!B10</f>
        <v>ING. MIGUEL REYES FISCAL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6.4" x14ac:dyDescent="0.25">
      <c r="A14" s="9" t="str">
        <f>'1'!A14</f>
        <v>FISICA</v>
      </c>
      <c r="B14" s="9">
        <v>3</v>
      </c>
      <c r="C14" s="9" t="str">
        <f>'1'!C14</f>
        <v>401 B</v>
      </c>
      <c r="D14" s="9" t="str">
        <f>'1'!D14</f>
        <v>IIND</v>
      </c>
      <c r="E14" s="9">
        <f>'1'!E14</f>
        <v>14</v>
      </c>
      <c r="F14" s="9"/>
      <c r="G14" s="9"/>
      <c r="H14" s="10">
        <f>F14/E14</f>
        <v>0</v>
      </c>
      <c r="I14" s="9">
        <v>4</v>
      </c>
      <c r="J14" s="10">
        <f t="shared" ref="J14:J28" si="0">I14/E14</f>
        <v>0.2857142857142857</v>
      </c>
      <c r="K14" s="9"/>
      <c r="L14" s="10">
        <f t="shared" ref="L14:L28" si="1">K14/E14</f>
        <v>0</v>
      </c>
      <c r="M14" s="9"/>
      <c r="N14" s="15"/>
    </row>
    <row r="15" spans="1:14" s="11" customFormat="1" x14ac:dyDescent="0.25">
      <c r="A15" s="9" t="str">
        <f>'1'!A15</f>
        <v xml:space="preserve">ECUACIONES DIFERENCIALES </v>
      </c>
      <c r="B15" s="9">
        <v>3</v>
      </c>
      <c r="C15" s="9" t="str">
        <f>'1'!C15</f>
        <v>404B</v>
      </c>
      <c r="D15" s="9" t="str">
        <f>'1'!D15</f>
        <v>ISIC</v>
      </c>
      <c r="E15" s="9">
        <f>'1'!E15</f>
        <v>22</v>
      </c>
      <c r="F15" s="9"/>
      <c r="G15" s="9"/>
      <c r="H15" s="10">
        <f t="shared" ref="H15:H27" si="2">F15/E15</f>
        <v>0</v>
      </c>
      <c r="I15" s="9">
        <v>4</v>
      </c>
      <c r="J15" s="10">
        <f t="shared" si="0"/>
        <v>0.18181818181818182</v>
      </c>
      <c r="K15" s="9"/>
      <c r="L15" s="10">
        <f t="shared" si="1"/>
        <v>0</v>
      </c>
      <c r="M15" s="9"/>
      <c r="N15" s="15"/>
    </row>
    <row r="16" spans="1:14" s="11" customFormat="1" ht="26.4" x14ac:dyDescent="0.25">
      <c r="A16" s="9" t="str">
        <f>'1'!A16</f>
        <v>ESTADISTICA PARA LA ADMINISTRACION I</v>
      </c>
      <c r="B16" s="9"/>
      <c r="C16" s="9" t="str">
        <f>'1'!C16</f>
        <v>205B</v>
      </c>
      <c r="D16" s="9" t="str">
        <f>'1'!D16</f>
        <v>LADM</v>
      </c>
      <c r="E16" s="9">
        <v>21</v>
      </c>
      <c r="F16" s="9"/>
      <c r="G16" s="9"/>
      <c r="H16" s="10">
        <f t="shared" si="2"/>
        <v>0</v>
      </c>
      <c r="I16" s="9">
        <v>8</v>
      </c>
      <c r="J16" s="10">
        <f t="shared" si="0"/>
        <v>0.38095238095238093</v>
      </c>
      <c r="K16" s="9"/>
      <c r="L16" s="10">
        <f t="shared" si="1"/>
        <v>0</v>
      </c>
      <c r="M16" s="9"/>
      <c r="N16" s="15"/>
    </row>
    <row r="17" spans="1:14" s="11" customFormat="1" x14ac:dyDescent="0.25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2"/>
        <v>#DIV/0!</v>
      </c>
      <c r="I17" s="9">
        <f t="shared" ref="I17:I28" si="3">(E17-SUM(F17:G17))-K17</f>
        <v>0</v>
      </c>
      <c r="J17" s="10" t="e">
        <f t="shared" si="0"/>
        <v>#DIV/0!</v>
      </c>
      <c r="K17" s="9"/>
      <c r="L17" s="10" t="e">
        <f t="shared" si="1"/>
        <v>#DIV/0!</v>
      </c>
      <c r="M17" s="9"/>
      <c r="N17" s="15"/>
    </row>
    <row r="18" spans="1:14" s="11" customForma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2"/>
        <v>#DIV/0!</v>
      </c>
      <c r="I18" s="9">
        <f t="shared" si="3"/>
        <v>0</v>
      </c>
      <c r="J18" s="10" t="e">
        <f t="shared" si="0"/>
        <v>#DIV/0!</v>
      </c>
      <c r="K18" s="9"/>
      <c r="L18" s="10" t="e">
        <f t="shared" si="1"/>
        <v>#DIV/0!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2"/>
        <v>#DIV/0!</v>
      </c>
      <c r="I19" s="9">
        <f t="shared" si="3"/>
        <v>0</v>
      </c>
      <c r="J19" s="10" t="e">
        <f t="shared" si="0"/>
        <v>#DIV/0!</v>
      </c>
      <c r="K19" s="9"/>
      <c r="L19" s="10" t="e">
        <f t="shared" si="1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2"/>
        <v>#DIV/0!</v>
      </c>
      <c r="I20" s="9">
        <f t="shared" si="3"/>
        <v>0</v>
      </c>
      <c r="J20" s="10" t="e">
        <f t="shared" si="0"/>
        <v>#DIV/0!</v>
      </c>
      <c r="K20" s="9"/>
      <c r="L20" s="10" t="e">
        <f t="shared" si="1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2"/>
        <v>#DIV/0!</v>
      </c>
      <c r="I21" s="9">
        <f t="shared" si="3"/>
        <v>0</v>
      </c>
      <c r="J21" s="10" t="e">
        <f t="shared" si="0"/>
        <v>#DIV/0!</v>
      </c>
      <c r="K21" s="9"/>
      <c r="L21" s="10" t="e">
        <f t="shared" si="1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2"/>
        <v>#DIV/0!</v>
      </c>
      <c r="I22" s="9">
        <f t="shared" si="3"/>
        <v>0</v>
      </c>
      <c r="J22" s="10" t="e">
        <f t="shared" si="0"/>
        <v>#DIV/0!</v>
      </c>
      <c r="K22" s="9"/>
      <c r="L22" s="10" t="e">
        <f t="shared" si="1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2"/>
        <v>#DIV/0!</v>
      </c>
      <c r="I23" s="9">
        <f t="shared" si="3"/>
        <v>0</v>
      </c>
      <c r="J23" s="10" t="e">
        <f t="shared" si="0"/>
        <v>#DIV/0!</v>
      </c>
      <c r="K23" s="9"/>
      <c r="L23" s="10" t="e">
        <f t="shared" si="1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2"/>
        <v>#DIV/0!</v>
      </c>
      <c r="I24" s="9">
        <f t="shared" si="3"/>
        <v>0</v>
      </c>
      <c r="J24" s="10" t="e">
        <f t="shared" si="0"/>
        <v>#DIV/0!</v>
      </c>
      <c r="K24" s="9"/>
      <c r="L24" s="10" t="e">
        <f t="shared" si="1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2"/>
        <v>#DIV/0!</v>
      </c>
      <c r="I25" s="9">
        <f t="shared" si="3"/>
        <v>0</v>
      </c>
      <c r="J25" s="10" t="e">
        <f t="shared" si="0"/>
        <v>#DIV/0!</v>
      </c>
      <c r="K25" s="9"/>
      <c r="L25" s="10" t="e">
        <f t="shared" si="1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2"/>
        <v>#DIV/0!</v>
      </c>
      <c r="I26" s="9">
        <f t="shared" si="3"/>
        <v>0</v>
      </c>
      <c r="J26" s="10" t="e">
        <f t="shared" si="0"/>
        <v>#DIV/0!</v>
      </c>
      <c r="K26" s="9"/>
      <c r="L26" s="10" t="e">
        <f t="shared" si="1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2"/>
        <v>#DIV/0!</v>
      </c>
      <c r="I27" s="9">
        <f t="shared" si="3"/>
        <v>0</v>
      </c>
      <c r="J27" s="10" t="e">
        <f t="shared" si="0"/>
        <v>#DIV/0!</v>
      </c>
      <c r="K27" s="9"/>
      <c r="L27" s="10" t="e">
        <f t="shared" si="1"/>
        <v>#DIV/0!</v>
      </c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57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3"/>
        <v>57</v>
      </c>
      <c r="J28" s="18">
        <f t="shared" si="0"/>
        <v>1</v>
      </c>
      <c r="K28" s="17">
        <f>SUM(K14:K27)</f>
        <v>0</v>
      </c>
      <c r="L28" s="18">
        <f t="shared" si="1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x14ac:dyDescent="0.25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ING. MIGUEL REYES FISCAL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abSelected="1" zoomScale="85" zoomScaleNormal="85" zoomScaleSheetLayoutView="100" workbookViewId="0">
      <selection activeCell="N15" sqref="N15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8" width="17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 t="s">
        <v>49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3">
        <v>4</v>
      </c>
      <c r="C8" s="33"/>
      <c r="D8" s="14" t="s">
        <v>5</v>
      </c>
      <c r="E8" s="20">
        <f>'1'!E8</f>
        <v>3</v>
      </c>
      <c r="F8"/>
      <c r="G8" s="4" t="s">
        <v>6</v>
      </c>
      <c r="H8" s="20">
        <f>'1'!H8</f>
        <v>3</v>
      </c>
      <c r="I8" s="32" t="s">
        <v>7</v>
      </c>
      <c r="J8" s="32"/>
      <c r="K8" s="32"/>
      <c r="L8" s="33" t="str">
        <f>'1'!L8</f>
        <v>FEBRERO-JULIO 2023</v>
      </c>
      <c r="M8" s="33"/>
      <c r="N8" s="33"/>
    </row>
    <row r="10" spans="1:14" x14ac:dyDescent="0.25">
      <c r="A10" s="4" t="s">
        <v>8</v>
      </c>
      <c r="B10" s="33" t="str">
        <f>'1'!B10</f>
        <v>ING. MIGUEL REYES FISCAL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6.4" x14ac:dyDescent="0.25">
      <c r="A14" s="9" t="str">
        <f>'1'!A14</f>
        <v>FISICA</v>
      </c>
      <c r="B14" s="9" t="s">
        <v>46</v>
      </c>
      <c r="C14" s="9" t="str">
        <f>'1'!C14</f>
        <v>401 B</v>
      </c>
      <c r="D14" s="9" t="str">
        <f>'1'!D14</f>
        <v>IIND</v>
      </c>
      <c r="E14" s="9">
        <f>'1'!E14</f>
        <v>14</v>
      </c>
      <c r="F14" s="9">
        <v>12</v>
      </c>
      <c r="G14" s="9"/>
      <c r="H14" s="10"/>
      <c r="I14" s="9">
        <v>2</v>
      </c>
      <c r="J14" s="10"/>
      <c r="K14" s="9">
        <v>0</v>
      </c>
      <c r="L14" s="10">
        <f t="shared" ref="L14:L28" si="0">K14/E14</f>
        <v>0</v>
      </c>
      <c r="M14" s="9">
        <v>75</v>
      </c>
      <c r="N14" s="15">
        <v>0.86</v>
      </c>
    </row>
    <row r="15" spans="1:14" s="11" customFormat="1" x14ac:dyDescent="0.25">
      <c r="A15" s="9" t="str">
        <f>'1'!A15</f>
        <v xml:space="preserve">ECUACIONES DIFERENCIALES </v>
      </c>
      <c r="B15" s="9" t="s">
        <v>46</v>
      </c>
      <c r="C15" s="9" t="str">
        <f>'1'!C15</f>
        <v>404B</v>
      </c>
      <c r="D15" s="9" t="str">
        <f>'1'!D15</f>
        <v>ISIC</v>
      </c>
      <c r="E15" s="9">
        <f>'1'!E15</f>
        <v>22</v>
      </c>
      <c r="F15" s="9">
        <v>17</v>
      </c>
      <c r="G15" s="9"/>
      <c r="H15" s="10"/>
      <c r="I15" s="9">
        <v>5</v>
      </c>
      <c r="J15" s="10"/>
      <c r="K15" s="9">
        <v>0</v>
      </c>
      <c r="L15" s="10">
        <f t="shared" si="0"/>
        <v>0</v>
      </c>
      <c r="M15" s="9">
        <v>66</v>
      </c>
      <c r="N15" s="15">
        <v>0.77</v>
      </c>
    </row>
    <row r="16" spans="1:14" s="11" customFormat="1" x14ac:dyDescent="0.25">
      <c r="A16" s="9" t="str">
        <f>'1'!A16</f>
        <v>ESTADISTICA PARA LA ADMINISTRACION I</v>
      </c>
      <c r="B16" s="9" t="s">
        <v>47</v>
      </c>
      <c r="C16" s="9" t="str">
        <f>'1'!C16</f>
        <v>205B</v>
      </c>
      <c r="D16" s="9" t="str">
        <f>'1'!D16</f>
        <v>LADM</v>
      </c>
      <c r="E16" s="9">
        <v>21</v>
      </c>
      <c r="F16" s="9">
        <v>16</v>
      </c>
      <c r="G16" s="9"/>
      <c r="H16" s="10"/>
      <c r="I16" s="9">
        <v>5</v>
      </c>
      <c r="J16" s="10"/>
      <c r="K16" s="9">
        <v>0</v>
      </c>
      <c r="L16" s="10">
        <f t="shared" si="0"/>
        <v>0</v>
      </c>
      <c r="M16" s="9">
        <v>66</v>
      </c>
      <c r="N16" s="15">
        <v>0.76</v>
      </c>
    </row>
    <row r="17" spans="1:14" s="11" customFormat="1" x14ac:dyDescent="0.25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57</v>
      </c>
      <c r="F28" s="17">
        <f>SUM(F14:F27)</f>
        <v>45</v>
      </c>
      <c r="G28" s="17">
        <f>SUM(G14:G27)</f>
        <v>0</v>
      </c>
      <c r="H28" s="18"/>
      <c r="I28" s="17">
        <f t="shared" ref="I17:I28" si="1">(E28-SUM(F28:G28))-K28</f>
        <v>12</v>
      </c>
      <c r="J28" s="18"/>
      <c r="K28" s="17">
        <f>SUM(K14:K27)</f>
        <v>0</v>
      </c>
      <c r="L28" s="18">
        <f t="shared" si="0"/>
        <v>0</v>
      </c>
      <c r="M28" s="17">
        <f>AVERAGE(M14:M27)</f>
        <v>69</v>
      </c>
      <c r="N28" s="19">
        <f>AVERAGE(N14:N27)</f>
        <v>0.79666666666666652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x14ac:dyDescent="0.25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ING. MIGUEL REYES FISCAL</v>
      </c>
      <c r="C37" s="39"/>
      <c r="D37" s="39"/>
      <c r="E37" s="13"/>
      <c r="F37" s="13"/>
      <c r="G37" s="39" t="s">
        <v>48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zoomScale="85" zoomScaleNormal="85" zoomScaleSheetLayoutView="100" workbookViewId="0">
      <selection activeCell="R18" sqref="R18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8" width="8.664062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 t="s">
        <v>31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3" t="s">
        <v>29</v>
      </c>
      <c r="C8" s="33"/>
      <c r="D8" s="14" t="s">
        <v>5</v>
      </c>
      <c r="E8" s="20">
        <f>'1'!E8</f>
        <v>3</v>
      </c>
      <c r="F8"/>
      <c r="G8" s="4" t="s">
        <v>6</v>
      </c>
      <c r="H8" s="20">
        <f>'1'!H8</f>
        <v>3</v>
      </c>
      <c r="I8" s="32" t="s">
        <v>7</v>
      </c>
      <c r="J8" s="32"/>
      <c r="K8" s="32"/>
      <c r="L8" s="33" t="str">
        <f>'1'!L8</f>
        <v>FEBRERO-JULIO 2023</v>
      </c>
      <c r="M8" s="33"/>
      <c r="N8" s="33"/>
    </row>
    <row r="10" spans="1:14" x14ac:dyDescent="0.25">
      <c r="A10" s="4" t="s">
        <v>8</v>
      </c>
      <c r="B10" s="33" t="str">
        <f>'1'!B10</f>
        <v>ING. MIGUEL REYES FISCAL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6.4" x14ac:dyDescent="0.25">
      <c r="A14" s="9" t="str">
        <f>'1'!A14</f>
        <v>FISICA</v>
      </c>
      <c r="B14" s="9"/>
      <c r="C14" s="9" t="str">
        <f>'1'!C14</f>
        <v>401 B</v>
      </c>
      <c r="D14" s="9" t="str">
        <f>'1'!D14</f>
        <v>IIND</v>
      </c>
      <c r="E14" s="9">
        <f>'1'!E14</f>
        <v>14</v>
      </c>
      <c r="F14" s="9"/>
      <c r="G14" s="9"/>
      <c r="H14" s="10">
        <f t="shared" ref="H14:H27" si="0">F14/E14</f>
        <v>0</v>
      </c>
      <c r="I14" s="9">
        <f t="shared" ref="I14:I28" si="1">(E14-SUM(F14:G14))-K14</f>
        <v>14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5">
      <c r="A15" s="9" t="str">
        <f>'1'!A15</f>
        <v xml:space="preserve">ECUACIONES DIFERENCIALES </v>
      </c>
      <c r="B15" s="9"/>
      <c r="C15" s="9" t="str">
        <f>'1'!C15</f>
        <v>404B</v>
      </c>
      <c r="D15" s="9" t="str">
        <f>'1'!D15</f>
        <v>ISIC</v>
      </c>
      <c r="E15" s="9">
        <f>'1'!E15</f>
        <v>22</v>
      </c>
      <c r="F15" s="9"/>
      <c r="G15" s="9"/>
      <c r="H15" s="10">
        <f t="shared" si="0"/>
        <v>0</v>
      </c>
      <c r="I15" s="9">
        <f t="shared" si="1"/>
        <v>22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6.4" x14ac:dyDescent="0.25">
      <c r="A16" s="9" t="str">
        <f>'1'!A16</f>
        <v>ESTADISTICA PARA LA ADMINISTRACION I</v>
      </c>
      <c r="B16" s="9"/>
      <c r="C16" s="9" t="str">
        <f>'1'!C16</f>
        <v>205B</v>
      </c>
      <c r="D16" s="9" t="str">
        <f>'1'!D16</f>
        <v>LADM</v>
      </c>
      <c r="E16" s="9">
        <f>'1'!E16</f>
        <v>20</v>
      </c>
      <c r="F16" s="9"/>
      <c r="G16" s="9"/>
      <c r="H16" s="10">
        <f t="shared" si="0"/>
        <v>0</v>
      </c>
      <c r="I16" s="9">
        <f t="shared" si="1"/>
        <v>20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5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56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56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x14ac:dyDescent="0.25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ING. MIGUEL REYES FISCAL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tonatiuh sosme sanchez</cp:lastModifiedBy>
  <cp:revision/>
  <dcterms:created xsi:type="dcterms:W3CDTF">2021-11-22T14:45:25Z</dcterms:created>
  <dcterms:modified xsi:type="dcterms:W3CDTF">2023-06-23T21:08:45Z</dcterms:modified>
  <cp:category/>
  <cp:contentStatus/>
</cp:coreProperties>
</file>