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FEBRERO-JULIO 2023\REPORTES ESCOLARIZADO\REPORTE FINAL\"/>
    </mc:Choice>
  </mc:AlternateContent>
  <bookViews>
    <workbookView xWindow="0" yWindow="0" windowWidth="18684" windowHeight="600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'4'!$A$1:$N$35</definedName>
    <definedName name="_xlnm.Print_Area" localSheetId="4">Final!$A$1:$N$35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6" i="25" l="1"/>
  <c r="M26" i="25"/>
  <c r="K26" i="25"/>
  <c r="G26" i="25"/>
  <c r="F26" i="25"/>
  <c r="E17" i="25"/>
  <c r="I17" i="25" s="1"/>
  <c r="J17" i="25" s="1"/>
  <c r="D17" i="25"/>
  <c r="C17" i="25"/>
  <c r="A17" i="25"/>
  <c r="I16" i="25"/>
  <c r="J16" i="25" s="1"/>
  <c r="D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5" i="25" s="1"/>
  <c r="L8" i="25"/>
  <c r="H8" i="25"/>
  <c r="E8" i="25"/>
  <c r="N26" i="24"/>
  <c r="M26" i="24"/>
  <c r="K26" i="24"/>
  <c r="G26" i="24"/>
  <c r="F26" i="24"/>
  <c r="E17" i="24"/>
  <c r="I17" i="24" s="1"/>
  <c r="J17" i="24" s="1"/>
  <c r="D17" i="24"/>
  <c r="C17" i="24"/>
  <c r="A17" i="24"/>
  <c r="I16" i="24"/>
  <c r="J16" i="24" s="1"/>
  <c r="D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5" i="24" s="1"/>
  <c r="L8" i="24"/>
  <c r="H8" i="24"/>
  <c r="E8" i="24"/>
  <c r="N28" i="23"/>
  <c r="M28" i="23"/>
  <c r="K28" i="23"/>
  <c r="G28" i="23"/>
  <c r="F28" i="23"/>
  <c r="I17" i="23"/>
  <c r="J17" i="23" s="1"/>
  <c r="D17" i="23"/>
  <c r="C17" i="23"/>
  <c r="I16" i="23"/>
  <c r="J16" i="23" s="1"/>
  <c r="D16" i="23"/>
  <c r="A16" i="23"/>
  <c r="E15" i="23"/>
  <c r="I15" i="23" s="1"/>
  <c r="J15" i="23" s="1"/>
  <c r="D15" i="23"/>
  <c r="C15" i="23"/>
  <c r="A15" i="23"/>
  <c r="E14" i="23"/>
  <c r="J14" i="23" s="1"/>
  <c r="D14" i="23"/>
  <c r="C14" i="23"/>
  <c r="A14" i="23"/>
  <c r="B10" i="23"/>
  <c r="B37" i="23" s="1"/>
  <c r="L8" i="23"/>
  <c r="H8" i="23"/>
  <c r="E8" i="23"/>
  <c r="D15" i="22"/>
  <c r="L15" i="22"/>
  <c r="A16" i="22"/>
  <c r="C16" i="22"/>
  <c r="D16" i="22"/>
  <c r="E16" i="22"/>
  <c r="L16" i="22" s="1"/>
  <c r="A17" i="22"/>
  <c r="D17" i="22"/>
  <c r="I17" i="22"/>
  <c r="J17" i="22" s="1"/>
  <c r="A18" i="22"/>
  <c r="C18" i="22"/>
  <c r="D18" i="22"/>
  <c r="E18" i="22"/>
  <c r="L18" i="22" s="1"/>
  <c r="C19" i="22"/>
  <c r="D19" i="22"/>
  <c r="I19" i="22"/>
  <c r="J19" i="22" s="1"/>
  <c r="H20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16" i="22"/>
  <c r="J16" i="22" s="1"/>
  <c r="B37" i="10"/>
  <c r="N28" i="10"/>
  <c r="M28" i="10"/>
  <c r="K28" i="10"/>
  <c r="G28" i="10"/>
  <c r="F28" i="10"/>
  <c r="E28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7" i="22" l="1"/>
  <c r="H15" i="22"/>
  <c r="H16" i="22"/>
  <c r="L19" i="22"/>
  <c r="I20" i="22"/>
  <c r="J20" i="22" s="1"/>
  <c r="H17" i="22"/>
  <c r="L20" i="22"/>
  <c r="I14" i="22"/>
  <c r="I15" i="22"/>
  <c r="J15" i="22" s="1"/>
  <c r="H19" i="22"/>
  <c r="L15" i="25"/>
  <c r="L16" i="25"/>
  <c r="L17" i="25"/>
  <c r="E26" i="25"/>
  <c r="L14" i="24"/>
  <c r="L15" i="24"/>
  <c r="L16" i="24"/>
  <c r="L17" i="24"/>
  <c r="H14" i="24"/>
  <c r="H15" i="24"/>
  <c r="H16" i="24"/>
  <c r="H17" i="24"/>
  <c r="E26" i="24"/>
  <c r="L14" i="23"/>
  <c r="L15" i="23"/>
  <c r="L16" i="23"/>
  <c r="L17" i="23"/>
  <c r="H14" i="23"/>
  <c r="H15" i="23"/>
  <c r="H16" i="23"/>
  <c r="E28" i="23"/>
  <c r="H18" i="22"/>
  <c r="I18" i="22"/>
  <c r="J18" i="22" s="1"/>
  <c r="L14" i="22"/>
  <c r="E28" i="22"/>
  <c r="I28" i="10"/>
  <c r="J28" i="10" s="1"/>
  <c r="H28" i="10"/>
  <c r="L28" i="10"/>
  <c r="I26" i="25" l="1"/>
  <c r="J26" i="25" s="1"/>
  <c r="L26" i="25"/>
  <c r="H26" i="25"/>
  <c r="I26" i="24"/>
  <c r="J26" i="24" s="1"/>
  <c r="L26" i="24"/>
  <c r="H26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<sst xmlns="http://schemas.openxmlformats.org/spreadsheetml/2006/main" count="197" uniqueCount="44">
  <si>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</si>
  <si>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</si>
  <si>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</si>
  <si>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</si>
  <si>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</si>
  <si>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</si>
  <si>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</si>
  <si>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</si>
  <si>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</si>
  <si>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</si>
  <si>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</si>
  <si>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</si>
  <si>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</si>
  <si>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</si>
  <si>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</si>
  <si>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</si>
  <si>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</si>
  <si>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</si>
  <si>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</si>
  <si>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</si>
  <si>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</si>
  <si>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</si>
  <si>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</si>
  <si>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</si>
  <si>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</si>
  <si>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</si>
  <si>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</si>
  <si>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</si>
  <si>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</si>
  <si>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</si>
  <si>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</si>
  <si>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ADMINISTRACIÓN</t>
  </si>
  <si>
    <t>MCA. MARÍA DEL CARMEN DAVID MIROS</t>
  </si>
  <si>
    <t>L.A</t>
  </si>
  <si>
    <t>L.C. MANUEL DE JESÚS CANO BUSTAMANTE</t>
  </si>
  <si>
    <t>FEBRERO-JULIO 2023</t>
  </si>
  <si>
    <t>FUNDAMENTOS DE MERCADOTECNIA</t>
  </si>
  <si>
    <t>405-A</t>
  </si>
  <si>
    <t>SISTEMAS DE INFORMACIÓN DE LA MKT</t>
  </si>
  <si>
    <t>605-A</t>
  </si>
  <si>
    <t>605-B</t>
  </si>
  <si>
    <t>INNOVACIÓN Y EMPRENDEDURISMO</t>
  </si>
  <si>
    <t>CP. MANUEL DE JESÚS CANO BUSTAMANTE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</si>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</sst>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3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28" t="s">
        <v>35</v>
      </c>
      <c r="M8" s="28"/>
      <c r="N8" s="28"/>
    </row>
    <row r="10" spans="1:14" x14ac:dyDescent="0.25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36</v>
      </c>
      <c r="B14" s="9">
        <v>1</v>
      </c>
      <c r="C14" s="9" t="s">
        <v>37</v>
      </c>
      <c r="D14" s="9" t="s">
        <v>33</v>
      </c>
      <c r="E14" s="9">
        <v>36</v>
      </c>
      <c r="F14" s="9">
        <v>34</v>
      </c>
      <c r="G14" s="9"/>
      <c r="H14" s="10">
        <f t="shared" ref="H14:H19" si="0">F14/E14</f>
        <v>0.94444444444444442</v>
      </c>
      <c r="I14" s="9">
        <f t="shared" ref="I14:I28" si="1">(E14-SUM(F14:G14))-K14</f>
        <v>2</v>
      </c>
      <c r="J14" s="10">
        <f t="shared" ref="J14:J28" si="2">I14/E14</f>
        <v>5.5555555555555552E-2</v>
      </c>
      <c r="K14" s="9"/>
      <c r="L14" s="10">
        <f t="shared" ref="L14:L28" si="3">K14/E14</f>
        <v>0</v>
      </c>
      <c r="M14" s="9">
        <v>85</v>
      </c>
      <c r="N14" s="15">
        <v>0.69</v>
      </c>
    </row>
    <row r="15" spans="1:14" s="11" customFormat="1" ht="26.4" x14ac:dyDescent="0.25">
      <c r="A15" s="8" t="s">
        <v>38</v>
      </c>
      <c r="B15" s="9">
        <v>1</v>
      </c>
      <c r="C15" s="9" t="s">
        <v>39</v>
      </c>
      <c r="D15" s="9" t="s">
        <v>33</v>
      </c>
      <c r="E15" s="9">
        <v>32</v>
      </c>
      <c r="F15" s="9">
        <v>30</v>
      </c>
      <c r="G15" s="9"/>
      <c r="H15" s="10">
        <f t="shared" si="0"/>
        <v>0.9375</v>
      </c>
      <c r="I15" s="9">
        <f t="shared" si="1"/>
        <v>2</v>
      </c>
      <c r="J15" s="10">
        <f t="shared" si="2"/>
        <v>6.25E-2</v>
      </c>
      <c r="K15" s="9"/>
      <c r="L15" s="10">
        <f t="shared" si="3"/>
        <v>0</v>
      </c>
      <c r="M15" s="9">
        <v>87</v>
      </c>
      <c r="N15" s="15">
        <v>0.69</v>
      </c>
    </row>
    <row r="16" spans="1:14" s="11" customFormat="1" ht="26.4" x14ac:dyDescent="0.25">
      <c r="A16" s="8" t="s">
        <v>38</v>
      </c>
      <c r="B16" s="9">
        <v>2</v>
      </c>
      <c r="C16" s="9" t="s">
        <v>39</v>
      </c>
      <c r="D16" s="9" t="s">
        <v>33</v>
      </c>
      <c r="E16" s="9">
        <v>32</v>
      </c>
      <c r="F16" s="9">
        <v>30</v>
      </c>
      <c r="G16" s="9"/>
      <c r="H16" s="10">
        <f t="shared" si="0"/>
        <v>0.9375</v>
      </c>
      <c r="I16" s="9">
        <f t="shared" si="1"/>
        <v>2</v>
      </c>
      <c r="J16" s="10">
        <f t="shared" si="2"/>
        <v>6.25E-2</v>
      </c>
      <c r="K16" s="9"/>
      <c r="L16" s="10">
        <f t="shared" si="3"/>
        <v>0</v>
      </c>
      <c r="M16" s="9">
        <v>83</v>
      </c>
      <c r="N16" s="15">
        <v>0.75</v>
      </c>
    </row>
    <row r="17" spans="1:14" s="11" customFormat="1" ht="26.4" x14ac:dyDescent="0.25">
      <c r="A17" s="8" t="s">
        <v>38</v>
      </c>
      <c r="B17" s="9">
        <v>1</v>
      </c>
      <c r="C17" s="9" t="s">
        <v>40</v>
      </c>
      <c r="D17" s="9" t="s">
        <v>33</v>
      </c>
      <c r="E17" s="9">
        <v>6</v>
      </c>
      <c r="F17" s="9">
        <v>6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93</v>
      </c>
      <c r="N17" s="15">
        <v>0.5</v>
      </c>
    </row>
    <row r="18" spans="1:14" s="11" customFormat="1" ht="26.4" x14ac:dyDescent="0.25">
      <c r="A18" s="8" t="s">
        <v>38</v>
      </c>
      <c r="B18" s="9">
        <v>2</v>
      </c>
      <c r="C18" s="9" t="s">
        <v>40</v>
      </c>
      <c r="D18" s="9" t="s">
        <v>33</v>
      </c>
      <c r="E18" s="9">
        <v>6</v>
      </c>
      <c r="F18" s="9">
        <v>6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100</v>
      </c>
      <c r="N18" s="15">
        <v>1</v>
      </c>
    </row>
    <row r="19" spans="1:14" s="11" customFormat="1" ht="26.4" x14ac:dyDescent="0.25">
      <c r="A19" s="8" t="s">
        <v>41</v>
      </c>
      <c r="B19" s="9">
        <v>1</v>
      </c>
      <c r="C19" s="9" t="s">
        <v>40</v>
      </c>
      <c r="D19" s="9" t="s">
        <v>33</v>
      </c>
      <c r="E19" s="9">
        <v>7</v>
      </c>
      <c r="F19" s="9">
        <v>7</v>
      </c>
      <c r="G19" s="9"/>
      <c r="H19" s="10">
        <f t="shared" si="0"/>
        <v>1</v>
      </c>
      <c r="I19" s="9">
        <f t="shared" si="1"/>
        <v>0</v>
      </c>
      <c r="J19" s="10">
        <f t="shared" si="2"/>
        <v>0</v>
      </c>
      <c r="K19" s="9"/>
      <c r="L19" s="10">
        <f t="shared" si="3"/>
        <v>0</v>
      </c>
      <c r="M19" s="9">
        <v>90</v>
      </c>
      <c r="N19" s="15">
        <v>0.71</v>
      </c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113</v>
      </c>
      <c r="G28" s="17">
        <f>SUM(G14:G27)</f>
        <v>0</v>
      </c>
      <c r="H28" s="18">
        <f>SUM(F28:G28)/E28</f>
        <v>0.94957983193277307</v>
      </c>
      <c r="I28" s="17">
        <f t="shared" si="1"/>
        <v>6</v>
      </c>
      <c r="J28" s="18">
        <f t="shared" si="2"/>
        <v>5.0420168067226892E-2</v>
      </c>
      <c r="K28" s="17">
        <f>SUM(K14:K27)</f>
        <v>0</v>
      </c>
      <c r="L28" s="18">
        <f t="shared" si="3"/>
        <v>0</v>
      </c>
      <c r="M28" s="17">
        <f>AVERAGE(M14:M27)</f>
        <v>89.666666666666671</v>
      </c>
      <c r="N28" s="19">
        <f>AVERAGE(N14:N27)</f>
        <v>0.72333333333333327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MCA. MARÍA DEL CARMEN DAVID MIROS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1" zoomScale="85" zoomScaleNormal="85" zoomScaleSheetLayoutView="100" workbookViewId="0">
      <selection activeCell="M37" sqref="M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5">
      <c r="A10" s="4" t="s">
        <v>8</v>
      </c>
      <c r="B10" s="28" t="str">
        <f>'1'!B10</f>
        <v>MCA. MARÍA DEL CARMEN DAVID MIROS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FUNDAMENTOS DE MERCADOTECNIA</v>
      </c>
      <c r="B14" s="9">
        <v>2</v>
      </c>
      <c r="C14" s="9" t="str">
        <f>'1'!C14</f>
        <v>405-A</v>
      </c>
      <c r="D14" s="9" t="str">
        <f>'1'!D14</f>
        <v>L.A</v>
      </c>
      <c r="E14" s="9">
        <f>'1'!E14</f>
        <v>36</v>
      </c>
      <c r="F14" s="9">
        <v>31</v>
      </c>
      <c r="G14" s="9"/>
      <c r="H14" s="10">
        <v>0.86</v>
      </c>
      <c r="I14" s="9">
        <f t="shared" ref="I14:I28" si="0">(E14-SUM(F14:G14))-K14</f>
        <v>5</v>
      </c>
      <c r="J14" s="10">
        <v>0.14000000000000001</v>
      </c>
      <c r="K14" s="9"/>
      <c r="L14" s="10">
        <f t="shared" ref="L14:L28" si="1">K14/E14</f>
        <v>0</v>
      </c>
      <c r="M14" s="9">
        <v>80</v>
      </c>
      <c r="N14" s="15">
        <v>0.78</v>
      </c>
    </row>
    <row r="15" spans="1:14" s="11" customFormat="1" ht="26.4" x14ac:dyDescent="0.25">
      <c r="A15" s="9" t="s">
        <v>36</v>
      </c>
      <c r="B15" s="9">
        <v>3</v>
      </c>
      <c r="C15" s="9" t="s">
        <v>37</v>
      </c>
      <c r="D15" s="9" t="str">
        <f>'1'!D15</f>
        <v>L.A</v>
      </c>
      <c r="E15" s="9">
        <v>36</v>
      </c>
      <c r="F15" s="9">
        <v>28</v>
      </c>
      <c r="G15" s="9"/>
      <c r="H15" s="10">
        <f t="shared" ref="H15:H20" si="2">F15/E15</f>
        <v>0.77777777777777779</v>
      </c>
      <c r="I15" s="9">
        <f t="shared" si="0"/>
        <v>8</v>
      </c>
      <c r="J15" s="10">
        <f t="shared" ref="J15:J28" si="3">I15/E15</f>
        <v>0.22222222222222221</v>
      </c>
      <c r="K15" s="9"/>
      <c r="L15" s="10">
        <f t="shared" si="1"/>
        <v>0</v>
      </c>
      <c r="M15" s="9">
        <v>71</v>
      </c>
      <c r="N15" s="15">
        <v>0.75</v>
      </c>
    </row>
    <row r="16" spans="1:14" s="11" customFormat="1" ht="26.4" x14ac:dyDescent="0.25">
      <c r="A16" s="9" t="str">
        <f>'1'!A16</f>
        <v>SISTEMAS DE INFORMACIÓN DE LA MKT</v>
      </c>
      <c r="B16" s="9">
        <v>3</v>
      </c>
      <c r="C16" s="9" t="str">
        <f>'1'!C16</f>
        <v>605-A</v>
      </c>
      <c r="D16" s="9" t="str">
        <f>'1'!D16</f>
        <v>L.A</v>
      </c>
      <c r="E16" s="9">
        <f>'1'!E16</f>
        <v>32</v>
      </c>
      <c r="F16" s="9">
        <v>32</v>
      </c>
      <c r="G16" s="9"/>
      <c r="H16" s="10">
        <f t="shared" si="2"/>
        <v>1</v>
      </c>
      <c r="I16" s="9">
        <f t="shared" si="0"/>
        <v>0</v>
      </c>
      <c r="J16" s="10">
        <f t="shared" si="3"/>
        <v>0</v>
      </c>
      <c r="K16" s="9"/>
      <c r="L16" s="10">
        <f t="shared" si="1"/>
        <v>0</v>
      </c>
      <c r="M16" s="9">
        <v>93</v>
      </c>
      <c r="N16" s="15">
        <v>0.53</v>
      </c>
    </row>
    <row r="17" spans="1:14" s="11" customFormat="1" ht="26.4" x14ac:dyDescent="0.25">
      <c r="A17" s="9" t="str">
        <f>'1'!A17</f>
        <v>SISTEMAS DE INFORMACIÓN DE LA MKT</v>
      </c>
      <c r="B17" s="9">
        <v>4</v>
      </c>
      <c r="C17" s="9" t="s">
        <v>39</v>
      </c>
      <c r="D17" s="9" t="str">
        <f>'1'!D17</f>
        <v>L.A</v>
      </c>
      <c r="E17" s="9">
        <v>32</v>
      </c>
      <c r="F17" s="9">
        <v>30</v>
      </c>
      <c r="G17" s="9"/>
      <c r="H17" s="10">
        <f t="shared" si="2"/>
        <v>0.9375</v>
      </c>
      <c r="I17" s="9">
        <f t="shared" si="0"/>
        <v>2</v>
      </c>
      <c r="J17" s="10">
        <f t="shared" si="3"/>
        <v>6.25E-2</v>
      </c>
      <c r="K17" s="9"/>
      <c r="L17" s="10">
        <f t="shared" si="1"/>
        <v>0</v>
      </c>
      <c r="M17" s="9">
        <v>83</v>
      </c>
      <c r="N17" s="15">
        <v>0.66</v>
      </c>
    </row>
    <row r="18" spans="1:14" s="11" customFormat="1" ht="26.4" x14ac:dyDescent="0.25">
      <c r="A18" s="9" t="str">
        <f>'1'!A18</f>
        <v>SISTEMAS DE INFORMACIÓN DE LA MKT</v>
      </c>
      <c r="B18" s="9">
        <v>3</v>
      </c>
      <c r="C18" s="9" t="str">
        <f>'1'!C18</f>
        <v>605-B</v>
      </c>
      <c r="D18" s="9" t="str">
        <f>'1'!D18</f>
        <v>L.A</v>
      </c>
      <c r="E18" s="9">
        <f>'1'!E18</f>
        <v>6</v>
      </c>
      <c r="F18" s="9">
        <v>6</v>
      </c>
      <c r="G18" s="9"/>
      <c r="H18" s="10">
        <f t="shared" si="2"/>
        <v>1</v>
      </c>
      <c r="I18" s="9">
        <f t="shared" si="0"/>
        <v>0</v>
      </c>
      <c r="J18" s="10">
        <f t="shared" si="3"/>
        <v>0</v>
      </c>
      <c r="K18" s="9"/>
      <c r="L18" s="10">
        <f t="shared" si="1"/>
        <v>0</v>
      </c>
      <c r="M18" s="9">
        <v>97</v>
      </c>
      <c r="N18" s="15">
        <v>0.67</v>
      </c>
    </row>
    <row r="19" spans="1:14" s="11" customFormat="1" ht="26.4" x14ac:dyDescent="0.25">
      <c r="A19" s="9" t="s">
        <v>38</v>
      </c>
      <c r="B19" s="9">
        <v>4</v>
      </c>
      <c r="C19" s="9" t="str">
        <f>'1'!C19</f>
        <v>605-B</v>
      </c>
      <c r="D19" s="9" t="str">
        <f>'1'!D19</f>
        <v>L.A</v>
      </c>
      <c r="E19" s="9">
        <v>6</v>
      </c>
      <c r="F19" s="9">
        <v>6</v>
      </c>
      <c r="G19" s="9"/>
      <c r="H19" s="10">
        <f t="shared" si="2"/>
        <v>1</v>
      </c>
      <c r="I19" s="9">
        <f t="shared" si="0"/>
        <v>0</v>
      </c>
      <c r="J19" s="10">
        <f t="shared" si="3"/>
        <v>0</v>
      </c>
      <c r="K19" s="9"/>
      <c r="L19" s="10">
        <f t="shared" si="1"/>
        <v>0</v>
      </c>
      <c r="M19" s="9">
        <v>90</v>
      </c>
      <c r="N19" s="15">
        <v>1</v>
      </c>
    </row>
    <row r="20" spans="1:14" s="11" customFormat="1" ht="26.4" x14ac:dyDescent="0.25">
      <c r="A20" s="9" t="s">
        <v>41</v>
      </c>
      <c r="B20" s="9">
        <v>2</v>
      </c>
      <c r="C20" s="9" t="s">
        <v>40</v>
      </c>
      <c r="D20" s="9" t="s">
        <v>33</v>
      </c>
      <c r="E20" s="9">
        <v>7</v>
      </c>
      <c r="F20" s="9">
        <v>7</v>
      </c>
      <c r="G20" s="9"/>
      <c r="H20" s="10">
        <f t="shared" si="2"/>
        <v>1</v>
      </c>
      <c r="I20" s="9">
        <f t="shared" si="0"/>
        <v>0</v>
      </c>
      <c r="J20" s="10">
        <f t="shared" si="3"/>
        <v>0</v>
      </c>
      <c r="K20" s="9"/>
      <c r="L20" s="10">
        <f t="shared" si="1"/>
        <v>0</v>
      </c>
      <c r="M20" s="9">
        <v>98</v>
      </c>
      <c r="N20" s="15">
        <v>0.86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155</v>
      </c>
      <c r="F28" s="17">
        <f>SUM(F14:F27)</f>
        <v>140</v>
      </c>
      <c r="G28" s="17">
        <f>SUM(G14:G27)</f>
        <v>0</v>
      </c>
      <c r="H28" s="18">
        <f>SUM(F28:G28)/E28</f>
        <v>0.90322580645161288</v>
      </c>
      <c r="I28" s="17">
        <f t="shared" si="0"/>
        <v>15</v>
      </c>
      <c r="J28" s="18">
        <f t="shared" si="3"/>
        <v>9.6774193548387094E-2</v>
      </c>
      <c r="K28" s="17">
        <f>SUM(K14:K27)</f>
        <v>0</v>
      </c>
      <c r="L28" s="18">
        <f t="shared" si="1"/>
        <v>0</v>
      </c>
      <c r="M28" s="17">
        <f>AVERAGE(M14:M27)</f>
        <v>87.428571428571431</v>
      </c>
      <c r="N28" s="19">
        <f>AVERAGE(N14:N27)</f>
        <v>0.75000000000000011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MCA. MARÍA DEL CARMEN DAVID MIROS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G21" sqref="G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5">
      <c r="A10" s="4" t="s">
        <v>8</v>
      </c>
      <c r="B10" s="28" t="str">
        <f>'1'!B10</f>
        <v>MCA. MARÍA DEL CARMEN DAVID MIROS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FUNDAMENTOS DE MERCADOTECNIA</v>
      </c>
      <c r="B14" s="9">
        <v>4</v>
      </c>
      <c r="C14" s="9" t="str">
        <f>'1'!C14</f>
        <v>405-A</v>
      </c>
      <c r="D14" s="9" t="str">
        <f>'1'!D14</f>
        <v>L.A</v>
      </c>
      <c r="E14" s="9">
        <f>'1'!E14</f>
        <v>36</v>
      </c>
      <c r="F14" s="9">
        <v>27</v>
      </c>
      <c r="G14" s="9"/>
      <c r="H14" s="10">
        <f t="shared" ref="H14:H16" si="0">F14/E14</f>
        <v>0.75</v>
      </c>
      <c r="I14" s="9">
        <v>10</v>
      </c>
      <c r="J14" s="10">
        <f t="shared" ref="J14:J28" si="1">I14/E14</f>
        <v>0.27777777777777779</v>
      </c>
      <c r="K14" s="9"/>
      <c r="L14" s="10">
        <f t="shared" ref="L14:L28" si="2">K14/E14</f>
        <v>0</v>
      </c>
      <c r="M14" s="9">
        <v>69</v>
      </c>
      <c r="N14" s="15">
        <v>0.75</v>
      </c>
    </row>
    <row r="15" spans="1:14" s="11" customFormat="1" ht="26.4" x14ac:dyDescent="0.25">
      <c r="A15" s="9" t="str">
        <f>'1'!A15</f>
        <v>SISTEMAS DE INFORMACIÓN DE LA MKT</v>
      </c>
      <c r="B15" s="9">
        <v>5</v>
      </c>
      <c r="C15" s="9" t="str">
        <f>'1'!C15</f>
        <v>605-A</v>
      </c>
      <c r="D15" s="9" t="str">
        <f>'1'!D15</f>
        <v>L.A</v>
      </c>
      <c r="E15" s="9">
        <f>'1'!E15</f>
        <v>32</v>
      </c>
      <c r="F15" s="9">
        <v>32</v>
      </c>
      <c r="G15" s="9"/>
      <c r="H15" s="10">
        <f t="shared" si="0"/>
        <v>1</v>
      </c>
      <c r="I15" s="9">
        <f t="shared" ref="I15:I28" si="3">(E15-SUM(F15:G15))-K15</f>
        <v>0</v>
      </c>
      <c r="J15" s="10">
        <f t="shared" si="1"/>
        <v>0</v>
      </c>
      <c r="K15" s="9"/>
      <c r="L15" s="10">
        <f t="shared" si="2"/>
        <v>0</v>
      </c>
      <c r="M15" s="9">
        <v>87</v>
      </c>
      <c r="N15" s="15">
        <v>0.63</v>
      </c>
    </row>
    <row r="16" spans="1:14" s="11" customFormat="1" ht="26.4" x14ac:dyDescent="0.25">
      <c r="A16" s="9" t="str">
        <f>'1'!A16</f>
        <v>SISTEMAS DE INFORMACIÓN DE LA MKT</v>
      </c>
      <c r="B16" s="9">
        <v>5</v>
      </c>
      <c r="C16" s="9" t="s">
        <v>40</v>
      </c>
      <c r="D16" s="9" t="str">
        <f>'1'!D16</f>
        <v>L.A</v>
      </c>
      <c r="E16" s="9">
        <v>6</v>
      </c>
      <c r="F16" s="9">
        <v>6</v>
      </c>
      <c r="G16" s="9"/>
      <c r="H16" s="10">
        <f t="shared" si="0"/>
        <v>1</v>
      </c>
      <c r="I16" s="9">
        <f t="shared" si="3"/>
        <v>0</v>
      </c>
      <c r="J16" s="10">
        <f t="shared" si="1"/>
        <v>0</v>
      </c>
      <c r="K16" s="9"/>
      <c r="L16" s="10">
        <f t="shared" si="2"/>
        <v>0</v>
      </c>
      <c r="M16" s="9">
        <v>90</v>
      </c>
      <c r="N16" s="15">
        <v>1</v>
      </c>
    </row>
    <row r="17" spans="1:14" s="11" customFormat="1" ht="26.4" x14ac:dyDescent="0.25">
      <c r="A17" s="9" t="s">
        <v>41</v>
      </c>
      <c r="B17" s="9">
        <v>3</v>
      </c>
      <c r="C17" s="9" t="str">
        <f>'1'!C17</f>
        <v>605-B</v>
      </c>
      <c r="D17" s="9" t="str">
        <f>'1'!D17</f>
        <v>L.A</v>
      </c>
      <c r="E17" s="9">
        <v>7</v>
      </c>
      <c r="F17" s="9">
        <v>7</v>
      </c>
      <c r="G17" s="9"/>
      <c r="H17" s="10">
        <v>1</v>
      </c>
      <c r="I17" s="9">
        <f t="shared" si="3"/>
        <v>0</v>
      </c>
      <c r="J17" s="10">
        <f t="shared" si="1"/>
        <v>0</v>
      </c>
      <c r="K17" s="9"/>
      <c r="L17" s="10">
        <f t="shared" si="2"/>
        <v>0</v>
      </c>
      <c r="M17" s="9">
        <v>95</v>
      </c>
      <c r="N17" s="15">
        <v>0.56999999999999995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72</v>
      </c>
      <c r="G28" s="17">
        <f>SUM(G14:G27)</f>
        <v>0</v>
      </c>
      <c r="H28" s="18">
        <f>SUM(F28:G28)/E28</f>
        <v>0.88888888888888884</v>
      </c>
      <c r="I28" s="17">
        <f t="shared" si="3"/>
        <v>9</v>
      </c>
      <c r="J28" s="18">
        <f t="shared" si="1"/>
        <v>0.1111111111111111</v>
      </c>
      <c r="K28" s="17">
        <f>SUM(K14:K27)</f>
        <v>0</v>
      </c>
      <c r="L28" s="18">
        <f t="shared" si="2"/>
        <v>0</v>
      </c>
      <c r="M28" s="17">
        <f>AVERAGE(M14:M27)</f>
        <v>85.25</v>
      </c>
      <c r="N28" s="19">
        <f>AVERAGE(N14:N27)</f>
        <v>0.73749999999999993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MCA. MARÍA DEL CARMEN DAVID MIROS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zoomScale="85" zoomScaleNormal="85" zoomScaleSheetLayoutView="100" workbookViewId="0">
      <selection activeCell="N35" sqref="N3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5">
      <c r="A10" s="4" t="s">
        <v>8</v>
      </c>
      <c r="B10" s="28" t="str">
        <f>'1'!B10</f>
        <v>MCA. MARÍA DEL CARMEN DAVID MIROS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FUNDAMENTOS DE MERCADOTECNIA</v>
      </c>
      <c r="B14" s="9">
        <v>5</v>
      </c>
      <c r="C14" s="9" t="str">
        <f>'1'!C14</f>
        <v>405-A</v>
      </c>
      <c r="D14" s="9" t="str">
        <f>'1'!D14</f>
        <v>L.A</v>
      </c>
      <c r="E14" s="9">
        <f>'1'!E14</f>
        <v>36</v>
      </c>
      <c r="F14" s="9">
        <v>32</v>
      </c>
      <c r="G14" s="9"/>
      <c r="H14" s="10">
        <f t="shared" ref="H14:H17" si="0">F14/E14</f>
        <v>0.88888888888888884</v>
      </c>
      <c r="I14" s="9">
        <f t="shared" ref="I14:I26" si="1">(E14-SUM(F14:G14))-K14</f>
        <v>4</v>
      </c>
      <c r="J14" s="10">
        <f t="shared" ref="J14:J26" si="2">I14/E14</f>
        <v>0.1111111111111111</v>
      </c>
      <c r="K14" s="9"/>
      <c r="L14" s="10">
        <f t="shared" ref="L14:L26" si="3">K14/E14</f>
        <v>0</v>
      </c>
      <c r="M14" s="9">
        <v>81</v>
      </c>
      <c r="N14" s="15">
        <v>0.61</v>
      </c>
    </row>
    <row r="15" spans="1:14" s="11" customFormat="1" ht="26.4" x14ac:dyDescent="0.25">
      <c r="A15" s="9" t="str">
        <f>'1'!A15</f>
        <v>SISTEMAS DE INFORMACIÓN DE LA MKT</v>
      </c>
      <c r="B15" s="9">
        <v>6</v>
      </c>
      <c r="C15" s="9" t="str">
        <f>'1'!C15</f>
        <v>605-A</v>
      </c>
      <c r="D15" s="9" t="str">
        <f>'1'!D15</f>
        <v>L.A</v>
      </c>
      <c r="E15" s="9">
        <f>'1'!E15</f>
        <v>32</v>
      </c>
      <c r="F15" s="9">
        <v>31</v>
      </c>
      <c r="G15" s="9"/>
      <c r="H15" s="10">
        <f t="shared" si="0"/>
        <v>0.96875</v>
      </c>
      <c r="I15" s="9">
        <f t="shared" si="1"/>
        <v>1</v>
      </c>
      <c r="J15" s="10">
        <f t="shared" si="2"/>
        <v>3.125E-2</v>
      </c>
      <c r="K15" s="9"/>
      <c r="L15" s="10">
        <f t="shared" si="3"/>
        <v>0</v>
      </c>
      <c r="M15" s="9">
        <v>90</v>
      </c>
      <c r="N15" s="15">
        <v>0.78</v>
      </c>
    </row>
    <row r="16" spans="1:14" s="11" customFormat="1" ht="26.4" x14ac:dyDescent="0.25">
      <c r="A16" s="9" t="str">
        <f>'1'!A16</f>
        <v>SISTEMAS DE INFORMACIÓN DE LA MKT</v>
      </c>
      <c r="B16" s="9">
        <v>6</v>
      </c>
      <c r="C16" s="9" t="s">
        <v>40</v>
      </c>
      <c r="D16" s="9" t="str">
        <f>'1'!D16</f>
        <v>L.A</v>
      </c>
      <c r="E16" s="9">
        <v>6</v>
      </c>
      <c r="F16" s="9">
        <v>0</v>
      </c>
      <c r="G16" s="9"/>
      <c r="H16" s="10">
        <f t="shared" si="0"/>
        <v>0</v>
      </c>
      <c r="I16" s="9">
        <f t="shared" si="1"/>
        <v>6</v>
      </c>
      <c r="J16" s="10">
        <f t="shared" si="2"/>
        <v>1</v>
      </c>
      <c r="K16" s="9"/>
      <c r="L16" s="10">
        <f t="shared" si="3"/>
        <v>0</v>
      </c>
      <c r="M16" s="9">
        <v>90</v>
      </c>
      <c r="N16" s="15">
        <v>1</v>
      </c>
    </row>
    <row r="17" spans="1:14" s="11" customFormat="1" ht="26.4" x14ac:dyDescent="0.25">
      <c r="A17" s="9" t="str">
        <f>'1'!A19</f>
        <v>INNOVACIÓN Y EMPRENDEDURISMO</v>
      </c>
      <c r="B17" s="9">
        <v>4</v>
      </c>
      <c r="C17" s="9" t="str">
        <f>'1'!C19</f>
        <v>605-B</v>
      </c>
      <c r="D17" s="9" t="str">
        <f>'1'!D19</f>
        <v>L.A</v>
      </c>
      <c r="E17" s="9">
        <f>'1'!E19</f>
        <v>7</v>
      </c>
      <c r="F17" s="9">
        <v>0</v>
      </c>
      <c r="G17" s="9"/>
      <c r="H17" s="10">
        <f t="shared" si="0"/>
        <v>0</v>
      </c>
      <c r="I17" s="9">
        <f t="shared" si="1"/>
        <v>7</v>
      </c>
      <c r="J17" s="10">
        <f t="shared" si="2"/>
        <v>1</v>
      </c>
      <c r="K17" s="9"/>
      <c r="L17" s="10">
        <f t="shared" si="3"/>
        <v>0</v>
      </c>
      <c r="M17" s="9">
        <v>94</v>
      </c>
      <c r="N17" s="15">
        <v>0.86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81</v>
      </c>
      <c r="F26" s="17">
        <f>SUM(F14:F25)</f>
        <v>63</v>
      </c>
      <c r="G26" s="17">
        <f>SUM(G14:G25)</f>
        <v>0</v>
      </c>
      <c r="H26" s="18">
        <f>SUM(F26:G26)/E26</f>
        <v>0.77777777777777779</v>
      </c>
      <c r="I26" s="17">
        <f t="shared" si="1"/>
        <v>18</v>
      </c>
      <c r="J26" s="18">
        <f t="shared" si="2"/>
        <v>0.22222222222222221</v>
      </c>
      <c r="K26" s="17">
        <f>SUM(K14:K25)</f>
        <v>0</v>
      </c>
      <c r="L26" s="18">
        <f t="shared" si="3"/>
        <v>0</v>
      </c>
      <c r="M26" s="17">
        <f>AVERAGE(M14:M25)</f>
        <v>88.75</v>
      </c>
      <c r="N26" s="19">
        <f>AVERAGE(N14:N25)</f>
        <v>0.8125</v>
      </c>
    </row>
    <row r="28" spans="1:14" ht="120" customHeight="1" x14ac:dyDescent="0.25">
      <c r="A28" s="31" t="s">
        <v>26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30" spans="1:14" x14ac:dyDescent="0.25">
      <c r="A30" s="12"/>
    </row>
    <row r="31" spans="1:14" x14ac:dyDescent="0.25">
      <c r="B31" s="25" t="s">
        <v>27</v>
      </c>
      <c r="C31" s="25"/>
      <c r="D31" s="25"/>
      <c r="G31" s="26" t="s">
        <v>28</v>
      </c>
      <c r="H31" s="26"/>
      <c r="I31" s="26"/>
      <c r="J31" s="26"/>
    </row>
    <row r="32" spans="1:14" ht="62.25" customHeight="1" x14ac:dyDescent="0.25">
      <c r="B32" s="27"/>
      <c r="C32" s="27"/>
      <c r="D32" s="27"/>
      <c r="G32" s="28"/>
      <c r="H32" s="28"/>
      <c r="I32" s="28"/>
      <c r="J32" s="28"/>
    </row>
    <row r="33" spans="1:10" hidden="1" x14ac:dyDescent="0.25">
      <c r="A33" s="21" t="e">
        <v>#REF!</v>
      </c>
      <c r="B33" s="21"/>
      <c r="C33" s="6"/>
      <c r="E33" s="21"/>
      <c r="F33" s="21"/>
      <c r="G33" s="21"/>
      <c r="H33" s="21"/>
    </row>
    <row r="34" spans="1:10" hidden="1" x14ac:dyDescent="0.25"/>
    <row r="35" spans="1:10" ht="45" customHeight="1" x14ac:dyDescent="0.25">
      <c r="B35" s="22" t="str">
        <f>B10</f>
        <v>MCA. MARÍA DEL CARMEN DAVID MIROS</v>
      </c>
      <c r="C35" s="22"/>
      <c r="D35" s="22"/>
      <c r="E35" s="13"/>
      <c r="F35" s="13"/>
      <c r="G35" s="22" t="s">
        <v>42</v>
      </c>
      <c r="H35" s="22"/>
      <c r="I35" s="22"/>
      <c r="J35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abSelected="1" topLeftCell="A8" zoomScale="85" zoomScaleNormal="85" zoomScaleSheetLayoutView="100" workbookViewId="0">
      <selection activeCell="B17" sqref="B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6.77734375" style="1" customWidth="1"/>
    <col min="5" max="5" width="9.44140625" style="1" customWidth="1"/>
    <col min="6" max="9" width="7.5546875" style="1" customWidth="1"/>
    <col min="10" max="10" width="15.10937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5">
      <c r="A10" s="4" t="s">
        <v>8</v>
      </c>
      <c r="B10" s="28" t="str">
        <f>'1'!B10</f>
        <v>MCA. MARÍA DEL CARMEN DAVID MIROS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FUNDAMENTOS DE MERCADOTECNIA</v>
      </c>
      <c r="B14" s="9" t="s">
        <v>43</v>
      </c>
      <c r="C14" s="9" t="str">
        <f>'1'!C14</f>
        <v>405-A</v>
      </c>
      <c r="D14" s="9" t="str">
        <f>'1'!D14</f>
        <v>L.A</v>
      </c>
      <c r="E14" s="9">
        <f>'1'!E14</f>
        <v>36</v>
      </c>
      <c r="F14" s="9">
        <v>22</v>
      </c>
      <c r="G14" s="9">
        <v>12</v>
      </c>
      <c r="H14" s="10">
        <v>0.94</v>
      </c>
      <c r="I14" s="9">
        <f t="shared" ref="I14:I26" si="0">(E14-SUM(F14:G14))-K14</f>
        <v>0</v>
      </c>
      <c r="J14" s="10">
        <f t="shared" ref="J14:J26" si="1">I14/E14</f>
        <v>0</v>
      </c>
      <c r="K14" s="9">
        <v>2</v>
      </c>
      <c r="L14" s="10">
        <v>0.06</v>
      </c>
      <c r="M14" s="9">
        <v>85</v>
      </c>
      <c r="N14" s="15">
        <v>0.69</v>
      </c>
    </row>
    <row r="15" spans="1:14" s="11" customFormat="1" ht="26.4" x14ac:dyDescent="0.25">
      <c r="A15" s="9" t="str">
        <f>'1'!A15</f>
        <v>SISTEMAS DE INFORMACIÓN DE LA MKT</v>
      </c>
      <c r="B15" s="9" t="s">
        <v>43</v>
      </c>
      <c r="C15" s="9" t="str">
        <f>'1'!C15</f>
        <v>605-A</v>
      </c>
      <c r="D15" s="9" t="str">
        <f>'1'!D15</f>
        <v>L.A</v>
      </c>
      <c r="E15" s="9">
        <f>'1'!E15</f>
        <v>32</v>
      </c>
      <c r="F15" s="9">
        <v>29</v>
      </c>
      <c r="G15" s="9">
        <v>2</v>
      </c>
      <c r="H15" s="10">
        <v>0.97</v>
      </c>
      <c r="I15" s="9">
        <f t="shared" si="0"/>
        <v>0</v>
      </c>
      <c r="J15" s="10">
        <f t="shared" si="1"/>
        <v>0</v>
      </c>
      <c r="K15" s="9">
        <v>1</v>
      </c>
      <c r="L15" s="10">
        <f t="shared" ref="L15:L26" si="2">K15/E15</f>
        <v>3.125E-2</v>
      </c>
      <c r="M15" s="9">
        <v>87</v>
      </c>
      <c r="N15" s="15">
        <v>0.69</v>
      </c>
    </row>
    <row r="16" spans="1:14" s="11" customFormat="1" ht="26.4" x14ac:dyDescent="0.25">
      <c r="A16" s="9" t="str">
        <f>'1'!A16</f>
        <v>SISTEMAS DE INFORMACIÓN DE LA MKT</v>
      </c>
      <c r="B16" s="9" t="s">
        <v>43</v>
      </c>
      <c r="C16" s="9" t="s">
        <v>40</v>
      </c>
      <c r="D16" s="9" t="str">
        <f>'1'!D16</f>
        <v>L.A</v>
      </c>
      <c r="E16" s="9">
        <v>6</v>
      </c>
      <c r="F16" s="9">
        <v>6</v>
      </c>
      <c r="G16" s="9"/>
      <c r="H16" s="10">
        <v>1</v>
      </c>
      <c r="I16" s="9">
        <f t="shared" si="0"/>
        <v>0</v>
      </c>
      <c r="J16" s="10">
        <f t="shared" si="1"/>
        <v>0</v>
      </c>
      <c r="K16" s="9"/>
      <c r="L16" s="10">
        <f t="shared" si="2"/>
        <v>0</v>
      </c>
      <c r="M16" s="9">
        <v>93</v>
      </c>
      <c r="N16" s="15">
        <v>0.83</v>
      </c>
    </row>
    <row r="17" spans="1:14" s="11" customFormat="1" ht="26.4" x14ac:dyDescent="0.25">
      <c r="A17" s="9" t="str">
        <f>'1'!A19</f>
        <v>INNOVACIÓN Y EMPRENDEDURISMO</v>
      </c>
      <c r="B17" s="9" t="s">
        <v>43</v>
      </c>
      <c r="C17" s="9" t="str">
        <f>'1'!C19</f>
        <v>605-B</v>
      </c>
      <c r="D17" s="9" t="str">
        <f>'1'!D19</f>
        <v>L.A</v>
      </c>
      <c r="E17" s="9">
        <f>'1'!E19</f>
        <v>7</v>
      </c>
      <c r="F17" s="9">
        <v>7</v>
      </c>
      <c r="G17" s="9"/>
      <c r="H17" s="10">
        <v>1</v>
      </c>
      <c r="I17" s="9">
        <f t="shared" si="0"/>
        <v>0</v>
      </c>
      <c r="J17" s="10">
        <f t="shared" si="1"/>
        <v>0</v>
      </c>
      <c r="K17" s="9"/>
      <c r="L17" s="10">
        <f t="shared" si="2"/>
        <v>0</v>
      </c>
      <c r="M17" s="9">
        <v>94</v>
      </c>
      <c r="N17" s="15">
        <v>0.56999999999999995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81</v>
      </c>
      <c r="F26" s="17">
        <f>SUM(F14:F25)</f>
        <v>64</v>
      </c>
      <c r="G26" s="17">
        <f>SUM(G14:G25)</f>
        <v>14</v>
      </c>
      <c r="H26" s="18">
        <f>SUM(F26:G26)/E26</f>
        <v>0.96296296296296291</v>
      </c>
      <c r="I26" s="17">
        <f t="shared" si="0"/>
        <v>0</v>
      </c>
      <c r="J26" s="18">
        <f t="shared" si="1"/>
        <v>0</v>
      </c>
      <c r="K26" s="17">
        <f>SUM(K14:K25)</f>
        <v>3</v>
      </c>
      <c r="L26" s="18">
        <f t="shared" si="2"/>
        <v>3.7037037037037035E-2</v>
      </c>
      <c r="M26" s="17">
        <f>AVERAGE(M14:M25)</f>
        <v>89.75</v>
      </c>
      <c r="N26" s="19">
        <f>AVERAGE(N14:N25)</f>
        <v>0.69499999999999995</v>
      </c>
    </row>
    <row r="28" spans="1:14" ht="120" customHeight="1" x14ac:dyDescent="0.25">
      <c r="A28" s="31" t="s">
        <v>26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30" spans="1:14" x14ac:dyDescent="0.25">
      <c r="A30" s="12"/>
    </row>
    <row r="31" spans="1:14" x14ac:dyDescent="0.25">
      <c r="B31" s="25" t="s">
        <v>27</v>
      </c>
      <c r="C31" s="25"/>
      <c r="D31" s="25"/>
      <c r="G31" s="26" t="s">
        <v>28</v>
      </c>
      <c r="H31" s="26"/>
      <c r="I31" s="26"/>
      <c r="J31" s="26"/>
    </row>
    <row r="32" spans="1:14" ht="62.25" customHeight="1" x14ac:dyDescent="0.25">
      <c r="B32" s="27"/>
      <c r="C32" s="27"/>
      <c r="D32" s="27"/>
      <c r="G32" s="28"/>
      <c r="H32" s="28"/>
      <c r="I32" s="28"/>
      <c r="J32" s="28"/>
    </row>
    <row r="33" spans="1:10" hidden="1" x14ac:dyDescent="0.25">
      <c r="A33" s="21" t="e">
        <v>#REF!</v>
      </c>
      <c r="B33" s="21"/>
      <c r="C33" s="6"/>
      <c r="E33" s="21"/>
      <c r="F33" s="21"/>
      <c r="G33" s="21"/>
      <c r="H33" s="21"/>
    </row>
    <row r="34" spans="1:10" hidden="1" x14ac:dyDescent="0.25"/>
    <row r="35" spans="1:10" ht="45" customHeight="1" x14ac:dyDescent="0.25">
      <c r="B35" s="22" t="str">
        <f>B10</f>
        <v>MCA. MARÍA DEL CARMEN DAVID MIROS</v>
      </c>
      <c r="C35" s="22"/>
      <c r="D35" s="22"/>
      <c r="E35" s="13"/>
      <c r="F35" s="13"/>
      <c r="G35" s="22" t="s">
        <v>42</v>
      </c>
      <c r="H35" s="22"/>
      <c r="I35" s="22"/>
      <c r="J35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2023-06-28T17:57:37Z</dcterms:modified>
  <cp:category/>
  <cp:contentStatus/>
</cp:coreProperties>
</file>