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A7216A1C-1ED6-41E5-8F9A-3893B54EA2FD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9" l="1" a="1"/>
  <c r="P15" i="29" s="1"/>
  <c r="L14" i="31"/>
  <c r="L18" i="29"/>
  <c r="L17" i="29"/>
  <c r="I17" i="29"/>
  <c r="L16" i="29"/>
  <c r="I16" i="29"/>
  <c r="L15" i="29"/>
  <c r="I15" i="29"/>
  <c r="L14" i="29"/>
  <c r="L17" i="30"/>
  <c r="I17" i="30"/>
  <c r="L16" i="30"/>
  <c r="I16" i="30"/>
  <c r="L15" i="30"/>
  <c r="I15" i="30"/>
  <c r="L14" i="30"/>
  <c r="B32" i="32"/>
  <c r="N23" i="32"/>
  <c r="M23" i="32"/>
  <c r="K23" i="32"/>
  <c r="L23" i="32" s="1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24" i="23"/>
  <c r="L26" i="23"/>
  <c r="L27" i="23"/>
  <c r="H16" i="23"/>
  <c r="H20" i="23"/>
  <c r="H24" i="23"/>
  <c r="H15" i="23" l="1"/>
  <c r="L15" i="23"/>
  <c r="L23" i="31"/>
  <c r="L23" i="30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4A6743F-D745-43DA-B00B-303E4FE529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7D0CA53F-8FA4-4705-ABE5-DB84EBB4D6A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43D204A5-4B5E-4FAA-9AEA-7444ADA3D4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1E533C3-B521-4C3C-92DD-026CE9A1318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20EA7196-DAC6-47CF-9AF8-9447C0103C7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05AD05E3-A6F4-4AB6-89FF-9124F5AA627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264FC06D-BFB8-4FE9-B39D-16E379B841B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59F57FC-5453-41C9-8390-FEC5C375B88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<sst xmlns="http://schemas.openxmlformats.org/spreadsheetml/2006/main" count="358" uniqueCount="53">
  <si>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</si>
  <si>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</si>
  <si>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</si>
  <si>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</si>
  <si>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</si>
  <si>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</si>
  <si>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</si>
  <si>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</si>
  <si>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</si>
  <si>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</si>
  <si>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</si>
  <si>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</si>
  <si>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</si>
  <si>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</si>
  <si>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</si>
  <si>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</si>
  <si>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</si>
  <si>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</si>
  <si>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</si>
  <si>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</si>
  <si>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</si>
  <si>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</si>
  <si>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</si>
  <si>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</si>
  <si>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</si>
  <si>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</si>
  <si>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</si>
  <si>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</si>
  <si>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</si>
  <si>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</si>
  <si>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</si>
  <si>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</si>
  <si>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</si>
  <si>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</si>
  <si>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</si>
  <si>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</si>
  <si>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</si>
  <si>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ANALISIS DE CIRCUITOS ELECTRICOS DE CD</t>
  </si>
  <si>
    <t>M.I.I. ESTEBAN DOMINGUEZ FISCAL</t>
  </si>
  <si>
    <t>FINAL</t>
  </si>
  <si>
    <t>FEB-JUL 2023</t>
  </si>
  <si>
    <t>ELECTRONICA DIGITAL</t>
  </si>
  <si>
    <t>FUNDAMENTOS DE ROBOTICA</t>
  </si>
  <si>
    <t>402A</t>
  </si>
  <si>
    <t>402B</t>
  </si>
  <si>
    <t>802B</t>
  </si>
  <si>
    <t>ll</t>
  </si>
  <si>
    <t>Il</t>
  </si>
  <si>
    <t>lll</t>
  </si>
  <si>
    <t>Ill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</si>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</sst>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E14" sqref="E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36</v>
      </c>
      <c r="C14" s="9" t="s">
        <v>43</v>
      </c>
      <c r="D14" s="9" t="s">
        <v>33</v>
      </c>
      <c r="E14" s="9">
        <v>34</v>
      </c>
      <c r="F14" s="9">
        <v>31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0.88</v>
      </c>
    </row>
    <row r="15" spans="1:14" s="11" customFormat="1" ht="25.5" x14ac:dyDescent="0.35">
      <c r="A15" s="8" t="s">
        <v>37</v>
      </c>
      <c r="B15" s="9" t="s">
        <v>21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0.56999999999999995</v>
      </c>
    </row>
    <row r="16" spans="1:14" s="11" customFormat="1" x14ac:dyDescent="0.35">
      <c r="A16" s="8" t="s">
        <v>41</v>
      </c>
      <c r="B16" s="9" t="s">
        <v>21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0.52</v>
      </c>
    </row>
    <row r="17" spans="1:14" s="11" customFormat="1" x14ac:dyDescent="0.35">
      <c r="A17" s="8" t="s">
        <v>42</v>
      </c>
      <c r="B17" s="9" t="s">
        <v>21</v>
      </c>
      <c r="C17" s="9" t="s">
        <v>45</v>
      </c>
      <c r="D17" s="9" t="s">
        <v>33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93</v>
      </c>
      <c r="F23" s="17">
        <f>SUM(F14:F22)</f>
        <v>90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88.5</v>
      </c>
      <c r="N23" s="19">
        <f>AVERAGE(N14:N22)</f>
        <v>0.71250000000000002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46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70</v>
      </c>
      <c r="N14" s="15">
        <v>0.94</v>
      </c>
    </row>
    <row r="15" spans="1:14" s="11" customFormat="1" ht="25.5" x14ac:dyDescent="0.35">
      <c r="A15" s="8" t="s">
        <v>37</v>
      </c>
      <c r="B15" s="9" t="s">
        <v>47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ref="I15:I17" si="1">(E15-SUM(F15:G15))-K15</f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0.43</v>
      </c>
    </row>
    <row r="16" spans="1:14" s="11" customFormat="1" x14ac:dyDescent="0.35">
      <c r="A16" s="8" t="s">
        <v>41</v>
      </c>
      <c r="B16" s="9" t="s">
        <v>47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0.38</v>
      </c>
    </row>
    <row r="17" spans="1:14" s="11" customFormat="1" x14ac:dyDescent="0.35">
      <c r="A17" s="8" t="s">
        <v>42</v>
      </c>
      <c r="B17" s="9" t="s">
        <v>47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93</v>
      </c>
      <c r="N17" s="15">
        <v>0.61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93</v>
      </c>
      <c r="G23" s="17">
        <f>SUM(G14:G22)</f>
        <v>0</v>
      </c>
      <c r="H23" s="18"/>
      <c r="I23" s="17">
        <f t="shared" si="2"/>
        <v>2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80</v>
      </c>
      <c r="N23" s="19">
        <f>AVERAGE(N14:N22)</f>
        <v>0.59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P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5" width="11.3984375" style="1"/>
    <col min="16" max="16" width="11.796875" style="1" bestFit="1" customWidth="1"/>
    <col min="17" max="16384" width="11.3984375" style="1"/>
  </cols>
  <sheetData>
    <row r="1" spans="1:16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6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6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6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6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6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6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6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6" s="11" customFormat="1" ht="25.5" x14ac:dyDescent="0.35">
      <c r="A14" s="8" t="s">
        <v>37</v>
      </c>
      <c r="B14" s="9" t="s">
        <v>48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8" si="0">K14/E14</f>
        <v>0</v>
      </c>
      <c r="M14" s="9">
        <v>77</v>
      </c>
      <c r="N14" s="15">
        <v>0.4</v>
      </c>
    </row>
    <row r="15" spans="1:16" s="11" customFormat="1" ht="25.5" x14ac:dyDescent="0.35">
      <c r="A15" s="8" t="s">
        <v>37</v>
      </c>
      <c r="B15" s="9" t="s">
        <v>49</v>
      </c>
      <c r="C15" s="9" t="s">
        <v>44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17" si="1">(E15-SUM(F15:G15))-K15</f>
        <v>1</v>
      </c>
      <c r="J15" s="10"/>
      <c r="K15" s="9">
        <v>0</v>
      </c>
      <c r="L15" s="10">
        <f t="shared" si="0"/>
        <v>0</v>
      </c>
      <c r="M15" s="9">
        <v>78</v>
      </c>
      <c r="N15" s="15">
        <v>0.43</v>
      </c>
      <c r="P15" s="11" t="e" cm="1">
        <f t="array" ref="P15">+O15D15:P15</f>
        <v>#NAME?</v>
      </c>
    </row>
    <row r="16" spans="1:16" s="11" customFormat="1" x14ac:dyDescent="0.35">
      <c r="A16" s="8" t="s">
        <v>41</v>
      </c>
      <c r="B16" s="9" t="s">
        <v>48</v>
      </c>
      <c r="C16" s="9" t="s">
        <v>44</v>
      </c>
      <c r="D16" s="9" t="s">
        <v>33</v>
      </c>
      <c r="E16" s="9">
        <v>21</v>
      </c>
      <c r="F16" s="9">
        <v>20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78</v>
      </c>
      <c r="N16" s="15">
        <v>0.48</v>
      </c>
    </row>
    <row r="17" spans="1:14" s="11" customFormat="1" x14ac:dyDescent="0.35">
      <c r="A17" s="8" t="s">
        <v>42</v>
      </c>
      <c r="B17" s="9" t="s">
        <v>48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0.78</v>
      </c>
    </row>
    <row r="18" spans="1:14" s="11" customFormat="1" x14ac:dyDescent="0.35">
      <c r="A18" s="8" t="s">
        <v>42</v>
      </c>
      <c r="B18" s="9" t="s">
        <v>50</v>
      </c>
      <c r="C18" s="9" t="s">
        <v>45</v>
      </c>
      <c r="D18" s="9" t="s">
        <v>33</v>
      </c>
      <c r="E18" s="9">
        <v>18</v>
      </c>
      <c r="F18" s="9">
        <v>8</v>
      </c>
      <c r="G18" s="9"/>
      <c r="H18" s="21"/>
      <c r="I18" s="22">
        <v>0</v>
      </c>
      <c r="J18" s="21"/>
      <c r="K18" s="22">
        <v>0</v>
      </c>
      <c r="L18" s="21">
        <f t="shared" si="0"/>
        <v>0</v>
      </c>
      <c r="M18" s="9">
        <v>91</v>
      </c>
      <c r="N18" s="15">
        <v>0.67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2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2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2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113</v>
      </c>
      <c r="F23" s="17">
        <f>SUM(F14:F22)</f>
        <v>99</v>
      </c>
      <c r="G23" s="17">
        <f>SUM(G14:G22)</f>
        <v>0</v>
      </c>
      <c r="H23" s="18"/>
      <c r="I23" s="17">
        <f t="shared" si="2"/>
        <v>14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83.6</v>
      </c>
      <c r="N23" s="19">
        <f>AVERAGE(N14:N22)</f>
        <v>0.55199999999999994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I17" sqref="I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50</v>
      </c>
      <c r="C14" s="9" t="s">
        <v>43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" si="0">K14/E14</f>
        <v>0</v>
      </c>
      <c r="M14" s="9">
        <v>82</v>
      </c>
      <c r="N14" s="15">
        <v>0.51</v>
      </c>
    </row>
    <row r="15" spans="1:14" s="11" customFormat="1" ht="25.5" x14ac:dyDescent="0.35">
      <c r="A15" s="8" t="s">
        <v>37</v>
      </c>
      <c r="B15" s="9" t="s">
        <v>50</v>
      </c>
      <c r="C15" s="9" t="s">
        <v>44</v>
      </c>
      <c r="D15" s="9" t="s">
        <v>33</v>
      </c>
      <c r="E15" s="9">
        <v>21</v>
      </c>
      <c r="F15" s="9">
        <v>17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71</v>
      </c>
      <c r="N15" s="15">
        <v>0.77</v>
      </c>
    </row>
    <row r="16" spans="1:14" s="11" customFormat="1" x14ac:dyDescent="0.35">
      <c r="A16" s="8" t="s">
        <v>41</v>
      </c>
      <c r="B16" s="9" t="s">
        <v>50</v>
      </c>
      <c r="C16" s="9" t="s">
        <v>44</v>
      </c>
      <c r="D16" s="9" t="s">
        <v>33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86</v>
      </c>
      <c r="N16" s="15">
        <v>0.56999999999999995</v>
      </c>
    </row>
    <row r="17" spans="1:14" s="11" customFormat="1" x14ac:dyDescent="0.35">
      <c r="A17" s="8" t="s">
        <v>42</v>
      </c>
      <c r="B17" s="9" t="s">
        <v>51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0.89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85</v>
      </c>
      <c r="G23" s="17">
        <f>SUM(G14:G22)</f>
        <v>0</v>
      </c>
      <c r="H23" s="18"/>
      <c r="I23" s="17">
        <f t="shared" si="1"/>
        <v>10</v>
      </c>
      <c r="J23" s="18"/>
      <c r="K23" s="17">
        <f>SUM(K14:K22)</f>
        <v>0</v>
      </c>
      <c r="L23" s="18">
        <f t="shared" ref="L23" si="2">K23/E23</f>
        <v>0</v>
      </c>
      <c r="M23" s="17">
        <f>AVERAGE(M14:M22)</f>
        <v>84.25</v>
      </c>
      <c r="N23" s="19">
        <f>AVERAGE(N14:N22)</f>
        <v>0.68500000000000005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N17" sqref="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39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52</v>
      </c>
      <c r="C14" s="9" t="s">
        <v>43</v>
      </c>
      <c r="D14" s="9" t="s">
        <v>33</v>
      </c>
      <c r="E14" s="9">
        <v>34</v>
      </c>
      <c r="F14" s="9">
        <v>32</v>
      </c>
      <c r="G14" s="9">
        <v>0</v>
      </c>
      <c r="H14" s="10">
        <v>0.94</v>
      </c>
      <c r="I14" s="9">
        <v>2</v>
      </c>
      <c r="J14" s="10">
        <v>0.06</v>
      </c>
      <c r="K14" s="9">
        <v>0</v>
      </c>
      <c r="L14" s="10">
        <v>0</v>
      </c>
      <c r="M14" s="9">
        <v>79</v>
      </c>
      <c r="N14" s="15">
        <v>0.68</v>
      </c>
    </row>
    <row r="15" spans="1:14" s="11" customFormat="1" ht="25.5" x14ac:dyDescent="0.35">
      <c r="A15" s="8" t="s">
        <v>37</v>
      </c>
      <c r="B15" s="9" t="s">
        <v>52</v>
      </c>
      <c r="C15" s="9" t="s">
        <v>44</v>
      </c>
      <c r="D15" s="9" t="s">
        <v>33</v>
      </c>
      <c r="E15" s="9">
        <v>21</v>
      </c>
      <c r="F15" s="9">
        <v>16</v>
      </c>
      <c r="G15" s="9">
        <v>0</v>
      </c>
      <c r="H15" s="10">
        <v>0.76</v>
      </c>
      <c r="I15" s="9">
        <v>5</v>
      </c>
      <c r="J15" s="10">
        <v>0.24</v>
      </c>
      <c r="K15" s="9">
        <v>0</v>
      </c>
      <c r="L15" s="10">
        <v>0</v>
      </c>
      <c r="M15" s="9">
        <v>66</v>
      </c>
      <c r="N15" s="15">
        <v>0.76</v>
      </c>
    </row>
    <row r="16" spans="1:14" s="11" customFormat="1" x14ac:dyDescent="0.35">
      <c r="A16" s="8" t="s">
        <v>41</v>
      </c>
      <c r="B16" s="9" t="s">
        <v>52</v>
      </c>
      <c r="C16" s="9" t="s">
        <v>44</v>
      </c>
      <c r="D16" s="9" t="s">
        <v>33</v>
      </c>
      <c r="E16" s="9">
        <v>21</v>
      </c>
      <c r="F16" s="9">
        <v>17</v>
      </c>
      <c r="G16" s="9">
        <v>0</v>
      </c>
      <c r="H16" s="10">
        <v>0.81</v>
      </c>
      <c r="I16" s="9">
        <v>4</v>
      </c>
      <c r="J16" s="10">
        <v>0.19</v>
      </c>
      <c r="K16" s="9">
        <v>0</v>
      </c>
      <c r="L16" s="10">
        <v>0</v>
      </c>
      <c r="M16" s="9">
        <v>71</v>
      </c>
      <c r="N16" s="15">
        <v>0.81</v>
      </c>
    </row>
    <row r="17" spans="1:14" s="11" customFormat="1" x14ac:dyDescent="0.35">
      <c r="A17" s="8" t="s">
        <v>42</v>
      </c>
      <c r="B17" s="9" t="s">
        <v>52</v>
      </c>
      <c r="C17" s="9" t="s">
        <v>45</v>
      </c>
      <c r="D17" s="9" t="s">
        <v>33</v>
      </c>
      <c r="E17" s="9">
        <v>19</v>
      </c>
      <c r="F17" s="9">
        <v>18</v>
      </c>
      <c r="G17" s="9">
        <v>0</v>
      </c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90</v>
      </c>
      <c r="N17" s="15">
        <v>0.74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83</v>
      </c>
      <c r="G23" s="17">
        <f>SUM(G14:G22)</f>
        <v>0</v>
      </c>
      <c r="H23" s="18">
        <v>0.88</v>
      </c>
      <c r="I23" s="17">
        <f t="shared" si="0"/>
        <v>12</v>
      </c>
      <c r="J23" s="18">
        <v>0.12</v>
      </c>
      <c r="K23" s="17">
        <f>SUM(K14:K22)</f>
        <v>0</v>
      </c>
      <c r="L23" s="18">
        <f t="shared" ref="L23" si="1">K23/E23</f>
        <v>0</v>
      </c>
      <c r="M23" s="17">
        <f>AVERAGE(M14:M22)</f>
        <v>76.5</v>
      </c>
      <c r="N23" s="19">
        <f>AVERAGE(N14:N22)</f>
        <v>0.74750000000000005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9" t="str">
        <f>'REPORTE FINAL'!A14</f>
        <v>ANALISIS DE CIRCUITOS ELECTRICOS DE CD</v>
      </c>
      <c r="B14" s="9" t="s">
        <v>30</v>
      </c>
      <c r="C14" s="9" t="str">
        <f>'REPORTE FINAL'!C14</f>
        <v>402A</v>
      </c>
      <c r="D14" s="9" t="str">
        <f>'REPORTE FINAL'!D14</f>
        <v>IEME</v>
      </c>
      <c r="E14" s="9">
        <f>'REPORTE FINAL'!E14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ELECTRONICA DIGITAL</v>
      </c>
      <c r="B16" s="9"/>
      <c r="C16" s="9" t="str">
        <f>'REPORTE FINAL'!C16</f>
        <v>402B</v>
      </c>
      <c r="D16" s="9" t="str">
        <f>'REPORTE FINAL'!D16</f>
        <v>IEME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FUNDAMENTOS DE ROBOTICA</v>
      </c>
      <c r="B17" s="9"/>
      <c r="C17" s="9" t="str">
        <f>'REPORTE FINAL'!C17</f>
        <v>802B</v>
      </c>
      <c r="D17" s="9" t="str">
        <f>'REPORTE FINAL'!D17</f>
        <v>IEME</v>
      </c>
      <c r="E17" s="9">
        <f>'REPORTE FINAL'!E17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9" t="str">
        <f>'REPORTE FINAL'!A14</f>
        <v>ANALISIS DE CIRCUITOS ELECTRICOS DE CD</v>
      </c>
      <c r="B14" s="9"/>
      <c r="C14" s="9" t="str">
        <f>'REPORTE FINAL'!C14</f>
        <v>402A</v>
      </c>
      <c r="D14" s="9" t="str">
        <f>'REPORTE FINAL'!D14</f>
        <v>IEME</v>
      </c>
      <c r="E14" s="9">
        <f>'REPORTE FINAL'!E14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35">
      <c r="A15" s="9" t="str">
        <f>'REPORTE FINAL'!A15</f>
        <v>ANALISIS DE CIRCUITOS ELECTRICOS DE CD</v>
      </c>
      <c r="B15" s="9"/>
      <c r="C15" s="9" t="str">
        <f>'REPORTE FINAL'!C15</f>
        <v>402B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ELECTRONICA DIGITAL</v>
      </c>
      <c r="B16" s="9"/>
      <c r="C16" s="9" t="str">
        <f>'REPORTE FINAL'!C16</f>
        <v>402B</v>
      </c>
      <c r="D16" s="9" t="str">
        <f>'REPORTE FINAL'!D16</f>
        <v>IEME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FUNDAMENTOS DE ROBOTICA</v>
      </c>
      <c r="B17" s="9"/>
      <c r="C17" s="9" t="str">
        <f>'REPORTE FINAL'!C17</f>
        <v>802B</v>
      </c>
      <c r="D17" s="9" t="str">
        <f>'REPORTE FINAL'!D17</f>
        <v>IEME</v>
      </c>
      <c r="E17" s="9">
        <f>'REPORTE FINAL'!E17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9" t="str">
        <f>'REPORTE FINAL'!A14</f>
        <v>ANALISIS DE CIRCUITOS ELECTRICOS DE CD</v>
      </c>
      <c r="B14" s="9"/>
      <c r="C14" s="9" t="str">
        <f>'REPORTE FINAL'!C14</f>
        <v>402A</v>
      </c>
      <c r="D14" s="9" t="str">
        <f>'REPORTE FINAL'!D14</f>
        <v>IEME</v>
      </c>
      <c r="E14" s="9">
        <f>'REPORTE FINAL'!E14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35">
      <c r="A15" s="9" t="str">
        <f>'REPORTE FINAL'!A15</f>
        <v>ANALISIS DE CIRCUITOS ELECTRICOS DE CD</v>
      </c>
      <c r="B15" s="9"/>
      <c r="C15" s="9" t="str">
        <f>'REPORTE FINAL'!C15</f>
        <v>402B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ELECTRONICA DIGITAL</v>
      </c>
      <c r="B16" s="9"/>
      <c r="C16" s="9" t="str">
        <f>'REPORTE FINAL'!C16</f>
        <v>402B</v>
      </c>
      <c r="D16" s="9" t="str">
        <f>'REPORTE FINAL'!D16</f>
        <v>IEME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FUNDAMENTOS DE ROBOTICA</v>
      </c>
      <c r="B17" s="9"/>
      <c r="C17" s="9" t="str">
        <f>'REPORTE FINAL'!C17</f>
        <v>802B</v>
      </c>
      <c r="D17" s="9" t="str">
        <f>'REPORTE FINAL'!D17</f>
        <v>IEME</v>
      </c>
      <c r="E17" s="9">
        <f>'REPORTE FINAL'!E17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2023-06-29T18:56:46Z</dcterms:modified>
  <cp:category/>
  <cp:contentStatus/>
</cp:coreProperties>
</file>