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RESPALDO ITSSAT\SEMESTRE FEBRERO-JULIO 2023\"/>
    </mc:Choice>
  </mc:AlternateContent>
  <xr:revisionPtr revIDLastSave="0" documentId="13_ncr:1_{FC779FFB-FD1A-4B0F-A8BA-81BCB2A5E76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4'!$A$1:$N$33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1" l="1"/>
  <c r="L14" i="31"/>
  <c r="L16" i="29"/>
  <c r="L15" i="29"/>
  <c r="L14" i="29"/>
  <c r="L16" i="30" l="1"/>
  <c r="L15" i="30"/>
  <c r="L14" i="30"/>
  <c r="B32" i="32" l="1"/>
  <c r="N23" i="32"/>
  <c r="M23" i="32"/>
  <c r="K23" i="32"/>
  <c r="L23" i="32" s="1"/>
  <c r="G23" i="32"/>
  <c r="F23" i="32"/>
  <c r="E23" i="32"/>
  <c r="I22" i="32"/>
  <c r="I21" i="32"/>
  <c r="I20" i="32"/>
  <c r="I19" i="32"/>
  <c r="L16" i="32"/>
  <c r="L15" i="32"/>
  <c r="L14" i="32"/>
  <c r="B33" i="31"/>
  <c r="N24" i="31"/>
  <c r="M24" i="31"/>
  <c r="K24" i="31"/>
  <c r="G24" i="31"/>
  <c r="F24" i="31"/>
  <c r="E24" i="31"/>
  <c r="I23" i="31"/>
  <c r="I22" i="31"/>
  <c r="I21" i="31"/>
  <c r="I20" i="31"/>
  <c r="B32" i="30"/>
  <c r="N23" i="30"/>
  <c r="M23" i="30"/>
  <c r="K23" i="30"/>
  <c r="G23" i="30"/>
  <c r="F23" i="30"/>
  <c r="E23" i="30"/>
  <c r="I22" i="30"/>
  <c r="I21" i="30"/>
  <c r="B32" i="29"/>
  <c r="N23" i="29"/>
  <c r="M23" i="29"/>
  <c r="K23" i="29"/>
  <c r="G23" i="29"/>
  <c r="F23" i="29"/>
  <c r="E23" i="29"/>
  <c r="I22" i="29"/>
  <c r="I21" i="29"/>
  <c r="I20" i="29"/>
  <c r="I19" i="29"/>
  <c r="I19" i="10"/>
  <c r="I20" i="10"/>
  <c r="I21" i="10"/>
  <c r="I22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4" i="31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I24" i="31"/>
  <c r="L23" i="29"/>
  <c r="I23" i="29"/>
  <c r="I23" i="30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3" i="10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<sst xmlns="http://schemas.openxmlformats.org/spreadsheetml/2006/main" count="366" uniqueCount="50">
  <si>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</si>
  <si>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</si>
  <si>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</si>
  <si>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</si>
  <si>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</si>
  <si>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</si>
  <si>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</si>
  <si>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</si>
  <si>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</si>
  <si>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</si>
  <si>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</si>
  <si>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</si>
  <si>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</si>
  <si>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</si>
  <si>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</si>
  <si>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</si>
  <si>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</si>
  <si>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</si>
  <si>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</si>
  <si>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</si>
  <si>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</si>
  <si>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</si>
  <si>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</si>
  <si>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</si>
  <si>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</si>
  <si>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</si>
  <si>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</si>
  <si>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</si>
  <si>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</si>
  <si>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</si>
  <si>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</si>
  <si>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</si>
  <si>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</si>
  <si>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</si>
  <si>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FINAL</t>
  </si>
  <si>
    <t>FEB-JUL 2023</t>
  </si>
  <si>
    <t>EN GESTION EMPRESARIAL</t>
  </si>
  <si>
    <t>M.E. ANA DEL CARMEN TORRES VIRGEN</t>
  </si>
  <si>
    <t>TALLER DE ETICA</t>
  </si>
  <si>
    <t>207 A</t>
  </si>
  <si>
    <t>IGEM</t>
  </si>
  <si>
    <t>207 C</t>
  </si>
  <si>
    <t>DINAMICA SOCIAL</t>
  </si>
  <si>
    <t>207 B</t>
  </si>
  <si>
    <t>LEGISLACION LABORAL</t>
  </si>
  <si>
    <t>MTRA. ANA KARENINA CORDOBA FERMAN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</si>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</sst>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7" zoomScale="93" zoomScaleNormal="93" zoomScaleSheetLayoutView="100" workbookViewId="0">
      <selection activeCell="K14" sqref="K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35</v>
      </c>
      <c r="M8" s="23"/>
      <c r="N8" s="23"/>
    </row>
    <row r="10" spans="1:14" x14ac:dyDescent="0.2">
      <c r="A10" s="4" t="s">
        <v>8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0.68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84</v>
      </c>
      <c r="N15" s="15">
        <v>0.82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88</v>
      </c>
      <c r="N16" s="15">
        <v>0.86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86</v>
      </c>
      <c r="N17" s="15">
        <v>0.88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SUM(E15:E22)</f>
        <v>70</v>
      </c>
      <c r="F23" s="17">
        <f>SUM(F15:F22)</f>
        <v>63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0.80999999999999994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45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I14" sqref="I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2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35</v>
      </c>
      <c r="M8" s="23"/>
      <c r="N8" s="23"/>
    </row>
    <row r="10" spans="1:14" x14ac:dyDescent="0.2">
      <c r="A10" s="4" t="s">
        <v>8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99</v>
      </c>
      <c r="N14" s="15">
        <v>0.89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92</v>
      </c>
      <c r="N15" s="15">
        <v>0.82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80</v>
      </c>
      <c r="N16" s="15">
        <v>0.62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85</v>
      </c>
      <c r="N17" s="15">
        <v>0.83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ref="I21:I23" si="0">(E21-SUM(F21:G21))-K21</f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89</v>
      </c>
      <c r="N23" s="19">
        <f>AVERAGE(N14:N22)</f>
        <v>0.79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45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E15" sqref="E15: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3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35</v>
      </c>
      <c r="M8" s="23"/>
      <c r="N8" s="23"/>
    </row>
    <row r="10" spans="1:14" x14ac:dyDescent="0.2">
      <c r="A10" s="4" t="s">
        <v>8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97</v>
      </c>
      <c r="N14" s="15">
        <v>0.86</v>
      </c>
    </row>
    <row r="15" spans="1:14" s="11" customFormat="1" x14ac:dyDescent="0.2">
      <c r="A15" s="8" t="s">
        <v>38</v>
      </c>
      <c r="B15" s="9" t="s">
        <v>21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91</v>
      </c>
      <c r="N15" s="15">
        <v>0.76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40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f>K16/E17</f>
        <v>0</v>
      </c>
      <c r="M16" s="9">
        <v>81</v>
      </c>
      <c r="N16" s="15">
        <v>0.66</v>
      </c>
    </row>
    <row r="17" spans="1:14" s="11" customFormat="1" x14ac:dyDescent="0.2">
      <c r="A17" s="8" t="s">
        <v>44</v>
      </c>
      <c r="B17" s="9" t="s">
        <v>21</v>
      </c>
      <c r="C17" s="9" t="s">
        <v>43</v>
      </c>
      <c r="D17" s="9" t="s">
        <v>40</v>
      </c>
      <c r="E17" s="9">
        <v>24</v>
      </c>
      <c r="F17" s="9">
        <v>21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85</v>
      </c>
      <c r="N17" s="15">
        <v>0.71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107</v>
      </c>
      <c r="F23" s="17">
        <f>SUM(F14:F22)</f>
        <v>100</v>
      </c>
      <c r="G23" s="17">
        <f>SUM(G14:G22)</f>
        <v>0</v>
      </c>
      <c r="H23" s="18"/>
      <c r="I23" s="17">
        <f t="shared" si="0"/>
        <v>7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88.5</v>
      </c>
      <c r="N23" s="19">
        <f>AVERAGE(N14:N22)</f>
        <v>0.74750000000000005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45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3"/>
  <sheetViews>
    <sheetView zoomScale="93" zoomScaleNormal="93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>
        <v>4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35</v>
      </c>
      <c r="M8" s="23"/>
      <c r="N8" s="23"/>
    </row>
    <row r="10" spans="1:14" x14ac:dyDescent="0.2">
      <c r="A10" s="4" t="s">
        <v>8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46</v>
      </c>
      <c r="C14" s="9" t="s">
        <v>39</v>
      </c>
      <c r="D14" s="9" t="s">
        <v>40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100</v>
      </c>
      <c r="N14" s="15">
        <v>1</v>
      </c>
    </row>
    <row r="15" spans="1:14" s="11" customFormat="1" x14ac:dyDescent="0.2">
      <c r="A15" s="8" t="s">
        <v>38</v>
      </c>
      <c r="B15" s="9" t="s">
        <v>46</v>
      </c>
      <c r="C15" s="9" t="s">
        <v>41</v>
      </c>
      <c r="D15" s="9" t="s">
        <v>40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f>K15/E16</f>
        <v>0</v>
      </c>
      <c r="M15" s="9">
        <v>92</v>
      </c>
      <c r="N15" s="15">
        <v>0.88</v>
      </c>
    </row>
    <row r="16" spans="1:14" s="11" customFormat="1" x14ac:dyDescent="0.2">
      <c r="A16" s="8" t="s">
        <v>42</v>
      </c>
      <c r="B16" s="9" t="s">
        <v>46</v>
      </c>
      <c r="C16" s="9" t="s">
        <v>43</v>
      </c>
      <c r="D16" s="9" t="s">
        <v>40</v>
      </c>
      <c r="E16" s="9">
        <v>29</v>
      </c>
      <c r="F16" s="9">
        <v>27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83</v>
      </c>
      <c r="N16" s="15">
        <v>0.66</v>
      </c>
    </row>
    <row r="17" spans="1:14" s="11" customFormat="1" x14ac:dyDescent="0.2">
      <c r="A17" s="8" t="s">
        <v>42</v>
      </c>
      <c r="B17" s="9" t="s">
        <v>47</v>
      </c>
      <c r="C17" s="9" t="s">
        <v>43</v>
      </c>
      <c r="D17" s="9" t="s">
        <v>40</v>
      </c>
      <c r="E17" s="9">
        <v>29</v>
      </c>
      <c r="F17" s="9">
        <v>27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88</v>
      </c>
      <c r="N17" s="15">
        <v>0.72</v>
      </c>
    </row>
    <row r="18" spans="1:14" s="11" customFormat="1" x14ac:dyDescent="0.2">
      <c r="A18" s="8" t="s">
        <v>44</v>
      </c>
      <c r="B18" s="9" t="s">
        <v>46</v>
      </c>
      <c r="C18" s="9" t="s">
        <v>43</v>
      </c>
      <c r="D18" s="9" t="s">
        <v>40</v>
      </c>
      <c r="E18" s="9">
        <v>24</v>
      </c>
      <c r="F18" s="9">
        <v>22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88</v>
      </c>
      <c r="N18" s="15">
        <v>0.79</v>
      </c>
    </row>
    <row r="19" spans="1:14" s="11" customFormat="1" x14ac:dyDescent="0.2">
      <c r="A19" s="8" t="s">
        <v>44</v>
      </c>
      <c r="B19" s="9" t="s">
        <v>47</v>
      </c>
      <c r="C19" s="9" t="s">
        <v>43</v>
      </c>
      <c r="D19" s="9" t="s">
        <v>40</v>
      </c>
      <c r="E19" s="9">
        <v>24</v>
      </c>
      <c r="F19" s="9">
        <v>22</v>
      </c>
      <c r="G19" s="9"/>
      <c r="H19" s="21"/>
      <c r="I19" s="22">
        <v>2</v>
      </c>
      <c r="J19" s="21"/>
      <c r="K19" s="9">
        <v>0</v>
      </c>
      <c r="L19" s="10">
        <v>0</v>
      </c>
      <c r="M19" s="9">
        <v>90</v>
      </c>
      <c r="N19" s="15">
        <v>0.83</v>
      </c>
    </row>
    <row r="20" spans="1:14" s="11" customFormat="1" x14ac:dyDescent="0.2">
      <c r="A20" s="8" t="s">
        <v>44</v>
      </c>
      <c r="B20" s="9" t="s">
        <v>48</v>
      </c>
      <c r="C20" s="9" t="s">
        <v>43</v>
      </c>
      <c r="D20" s="9" t="s">
        <v>40</v>
      </c>
      <c r="E20" s="9">
        <v>24</v>
      </c>
      <c r="F20" s="9">
        <v>22</v>
      </c>
      <c r="G20" s="9"/>
      <c r="H20" s="21"/>
      <c r="I20" s="22">
        <f t="shared" ref="I20:I24" si="0">(E20-SUM(F20:G20))-K20</f>
        <v>2</v>
      </c>
      <c r="J20" s="21"/>
      <c r="K20" s="9">
        <v>0</v>
      </c>
      <c r="L20" s="10">
        <v>0</v>
      </c>
      <c r="M20" s="9">
        <v>90</v>
      </c>
      <c r="N20" s="15">
        <v>0.83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9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9"/>
      <c r="L22" s="21"/>
      <c r="M22" s="9"/>
      <c r="N22" s="15"/>
    </row>
    <row r="23" spans="1:14" s="11" customFormat="1" ht="16.5" customHeigh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9"/>
      <c r="L23" s="21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184</v>
      </c>
      <c r="F24" s="17">
        <f>SUM(F14:F23)</f>
        <v>173</v>
      </c>
      <c r="G24" s="17">
        <f>SUM(G14:G23)</f>
        <v>0</v>
      </c>
      <c r="H24" s="18"/>
      <c r="I24" s="17">
        <f t="shared" si="0"/>
        <v>11</v>
      </c>
      <c r="J24" s="18"/>
      <c r="K24" s="17">
        <f>SUM(K14:K23)</f>
        <v>0</v>
      </c>
      <c r="L24" s="18">
        <f t="shared" ref="L24" si="1">K24/E24</f>
        <v>0</v>
      </c>
      <c r="M24" s="17">
        <f>AVERAGE(M14:M23)</f>
        <v>90.142857142857139</v>
      </c>
      <c r="N24" s="19">
        <f>AVERAGE(N14:N23)</f>
        <v>0.81571428571428573</v>
      </c>
    </row>
    <row r="26" spans="1:14" ht="120" customHeight="1" x14ac:dyDescent="0.2">
      <c r="A26" s="37" t="s">
        <v>26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8" spans="1:14" x14ac:dyDescent="0.2">
      <c r="A28" s="12"/>
    </row>
    <row r="29" spans="1:14" x14ac:dyDescent="0.2">
      <c r="B29" s="39" t="s">
        <v>27</v>
      </c>
      <c r="C29" s="39"/>
      <c r="D29" s="39"/>
      <c r="G29" s="26" t="s">
        <v>28</v>
      </c>
      <c r="H29" s="26"/>
      <c r="I29" s="26"/>
      <c r="J29" s="26"/>
    </row>
    <row r="30" spans="1:14" ht="62.25" customHeight="1" x14ac:dyDescent="0.2">
      <c r="B30" s="38"/>
      <c r="C30" s="38"/>
      <c r="D30" s="38"/>
      <c r="G30" s="23"/>
      <c r="H30" s="23"/>
      <c r="I30" s="23"/>
      <c r="J30" s="23"/>
    </row>
    <row r="31" spans="1:14" hidden="1" x14ac:dyDescent="0.2">
      <c r="A31" s="40" t="e">
        <v>#REF!</v>
      </c>
      <c r="B31" s="40"/>
      <c r="C31" s="6"/>
      <c r="E31" s="40"/>
      <c r="F31" s="40"/>
      <c r="G31" s="40"/>
      <c r="H31" s="40"/>
    </row>
    <row r="32" spans="1:14" hidden="1" x14ac:dyDescent="0.2"/>
    <row r="33" spans="2:10" ht="45" customHeight="1" x14ac:dyDescent="0.2">
      <c r="B33" s="41" t="str">
        <f>B10</f>
        <v>M.E. ANA DEL CARMEN TORRES VIRGEN</v>
      </c>
      <c r="C33" s="41"/>
      <c r="D33" s="41"/>
      <c r="E33" s="13"/>
      <c r="F33" s="13"/>
      <c r="G33" s="41" t="s">
        <v>45</v>
      </c>
      <c r="H33" s="41"/>
      <c r="I33" s="41"/>
      <c r="J33" s="41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8" zoomScale="93" zoomScaleNormal="93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36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34</v>
      </c>
      <c r="C8" s="23"/>
      <c r="D8" s="14" t="s">
        <v>5</v>
      </c>
      <c r="E8" s="5">
        <v>4</v>
      </c>
      <c r="G8" s="4" t="s">
        <v>6</v>
      </c>
      <c r="H8" s="5">
        <v>3</v>
      </c>
      <c r="I8" s="24" t="s">
        <v>7</v>
      </c>
      <c r="J8" s="24"/>
      <c r="K8" s="24"/>
      <c r="L8" s="23" t="s">
        <v>35</v>
      </c>
      <c r="M8" s="23"/>
      <c r="N8" s="23"/>
    </row>
    <row r="10" spans="1:18" x14ac:dyDescent="0.2">
      <c r="A10" s="4" t="s">
        <v>8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49</v>
      </c>
      <c r="C14" s="9" t="s">
        <v>39</v>
      </c>
      <c r="D14" s="9" t="s">
        <v>40</v>
      </c>
      <c r="E14" s="9">
        <v>37</v>
      </c>
      <c r="F14" s="9">
        <v>34</v>
      </c>
      <c r="G14" s="9">
        <v>3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98</v>
      </c>
      <c r="N14" s="15">
        <v>0.62</v>
      </c>
    </row>
    <row r="15" spans="1:18" s="11" customFormat="1" x14ac:dyDescent="0.2">
      <c r="A15" s="8" t="s">
        <v>38</v>
      </c>
      <c r="B15" s="9" t="s">
        <v>49</v>
      </c>
      <c r="C15" s="9" t="s">
        <v>41</v>
      </c>
      <c r="D15" s="9" t="s">
        <v>40</v>
      </c>
      <c r="E15" s="9">
        <v>18</v>
      </c>
      <c r="F15" s="9">
        <v>16</v>
      </c>
      <c r="G15" s="9">
        <v>0</v>
      </c>
      <c r="H15" s="10">
        <v>0.89</v>
      </c>
      <c r="I15" s="9">
        <v>2</v>
      </c>
      <c r="J15" s="10">
        <v>0.11</v>
      </c>
      <c r="K15" s="9">
        <v>0</v>
      </c>
      <c r="L15" s="10">
        <v>0</v>
      </c>
      <c r="M15" s="9">
        <v>85</v>
      </c>
      <c r="N15" s="15">
        <v>0.94</v>
      </c>
    </row>
    <row r="16" spans="1:18" s="11" customFormat="1" x14ac:dyDescent="0.2">
      <c r="A16" s="8" t="s">
        <v>42</v>
      </c>
      <c r="B16" s="9" t="s">
        <v>49</v>
      </c>
      <c r="C16" s="9" t="s">
        <v>43</v>
      </c>
      <c r="D16" s="9" t="s">
        <v>40</v>
      </c>
      <c r="E16" s="9">
        <v>29</v>
      </c>
      <c r="F16" s="9">
        <v>22</v>
      </c>
      <c r="G16" s="9">
        <v>5</v>
      </c>
      <c r="H16" s="10">
        <v>0.93</v>
      </c>
      <c r="I16" s="9">
        <v>2</v>
      </c>
      <c r="J16" s="10">
        <v>7.0000000000000007E-2</v>
      </c>
      <c r="K16" s="9">
        <v>0</v>
      </c>
      <c r="L16" s="10">
        <v>0</v>
      </c>
      <c r="M16" s="9">
        <v>69</v>
      </c>
      <c r="N16" s="15">
        <v>0.93</v>
      </c>
    </row>
    <row r="17" spans="1:14" s="11" customFormat="1" x14ac:dyDescent="0.2">
      <c r="A17" s="8" t="s">
        <v>44</v>
      </c>
      <c r="B17" s="9" t="s">
        <v>49</v>
      </c>
      <c r="C17" s="9" t="s">
        <v>43</v>
      </c>
      <c r="D17" s="9" t="s">
        <v>40</v>
      </c>
      <c r="E17" s="9">
        <v>24</v>
      </c>
      <c r="F17" s="9">
        <v>21</v>
      </c>
      <c r="G17" s="9">
        <v>1</v>
      </c>
      <c r="H17" s="10">
        <v>0.92</v>
      </c>
      <c r="I17" s="9">
        <v>2</v>
      </c>
      <c r="J17" s="10">
        <v>0.08</v>
      </c>
      <c r="K17" s="9">
        <v>0</v>
      </c>
      <c r="L17" s="10">
        <v>0</v>
      </c>
      <c r="M17" s="9">
        <v>89</v>
      </c>
      <c r="N17" s="15">
        <v>0.83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ref="I19:I23" si="0">(E19-SUM(F19:G19))-K19</f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108</v>
      </c>
      <c r="F23" s="17">
        <f>SUM(F14:F22)</f>
        <v>93</v>
      </c>
      <c r="G23" s="17">
        <f>SUM(G14:G22)</f>
        <v>9</v>
      </c>
      <c r="H23" s="18"/>
      <c r="I23" s="17">
        <f t="shared" si="0"/>
        <v>6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85.25</v>
      </c>
      <c r="N23" s="19">
        <f>AVERAGE(N14:N22)</f>
        <v>0.83000000000000007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45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FEB-JUL 2023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FEB-JUL 2023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3</v>
      </c>
      <c r="I8" s="24" t="s">
        <v>7</v>
      </c>
      <c r="J8" s="24"/>
      <c r="K8" s="24"/>
      <c r="L8" s="23" t="str">
        <f>'REPORTE FINAL'!L8</f>
        <v>FEB-JUL 2023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TALLER DE ETICA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TALLER DE ETICA</v>
      </c>
      <c r="B15" s="9"/>
      <c r="C15" s="9" t="str">
        <f>'REPORTE FINAL'!C15</f>
        <v>207 C</v>
      </c>
      <c r="D15" s="9" t="str">
        <f>'REPORTE FINAL'!D15</f>
        <v>IGEM</v>
      </c>
      <c r="E15" s="9">
        <f>'REPORTE FINAL'!E15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DINAMICA SOCIAL</v>
      </c>
      <c r="B16" s="9"/>
      <c r="C16" s="9" t="str">
        <f>'REPORTE FINAL'!C16</f>
        <v>207 B</v>
      </c>
      <c r="D16" s="9" t="str">
        <f>'REPORTE FINAL'!D16</f>
        <v>IGEM</v>
      </c>
      <c r="E16" s="9">
        <f>'REPORTE FINAL'!E16</f>
        <v>29</v>
      </c>
      <c r="F16" s="9"/>
      <c r="G16" s="9"/>
      <c r="H16" s="10">
        <f t="shared" si="0"/>
        <v>0</v>
      </c>
      <c r="I16" s="9">
        <f t="shared" si="1"/>
        <v>29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LEGISLACION LABORAL</v>
      </c>
      <c r="B17" s="9"/>
      <c r="C17" s="9" t="str">
        <f>'REPORTE FINAL'!C17</f>
        <v>207 B</v>
      </c>
      <c r="D17" s="9" t="str">
        <f>'REPORTE FINAL'!D17</f>
        <v>IGEM</v>
      </c>
      <c r="E17" s="9">
        <f>'REPORTE FINAL'!E17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revision/>
  <cp:lastPrinted>2022-10-19T19:10:47Z</cp:lastPrinted>
  <dcterms:created xsi:type="dcterms:W3CDTF">2021-11-22T14:45:25Z</dcterms:created>
  <dcterms:modified xsi:type="dcterms:W3CDTF">2023-07-05T04:33:10Z</dcterms:modified>
</cp:coreProperties>
</file>